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rodriguez\Desktop\Proceso para carga portal\"/>
    </mc:Choice>
  </mc:AlternateContent>
  <bookViews>
    <workbookView xWindow="0" yWindow="0" windowWidth="24000" windowHeight="9510"/>
  </bookViews>
  <sheets>
    <sheet name="GASTO JUNIO 2017" sheetId="1" r:id="rId1"/>
    <sheet name="INGRESOS JUNIO 2017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F50" i="2"/>
  <c r="F53" i="2" s="1"/>
  <c r="F47" i="2"/>
  <c r="F39" i="2"/>
  <c r="F37" i="2"/>
  <c r="F40" i="2" s="1"/>
  <c r="F35" i="2"/>
  <c r="F23" i="2"/>
  <c r="I203" i="1"/>
  <c r="I202" i="1"/>
  <c r="H202" i="1"/>
  <c r="G202" i="1"/>
  <c r="I201" i="1"/>
  <c r="I200" i="1"/>
  <c r="I199" i="1"/>
  <c r="I198" i="1"/>
  <c r="I197" i="1"/>
  <c r="I195" i="1"/>
  <c r="I194" i="1"/>
  <c r="I192" i="1"/>
  <c r="H191" i="1"/>
  <c r="G191" i="1"/>
  <c r="I190" i="1"/>
  <c r="I189" i="1"/>
  <c r="I188" i="1"/>
  <c r="I187" i="1"/>
  <c r="I185" i="1"/>
  <c r="I184" i="1"/>
  <c r="I182" i="1"/>
  <c r="I181" i="1"/>
  <c r="I180" i="1"/>
  <c r="H180" i="1"/>
  <c r="G180" i="1"/>
  <c r="G183" i="1" s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H166" i="1"/>
  <c r="G166" i="1"/>
  <c r="I165" i="1"/>
  <c r="I164" i="1"/>
  <c r="I163" i="1"/>
  <c r="I162" i="1"/>
  <c r="I161" i="1"/>
  <c r="I160" i="1"/>
  <c r="I158" i="1"/>
  <c r="I157" i="1"/>
  <c r="I154" i="1"/>
  <c r="I153" i="1"/>
  <c r="I152" i="1"/>
  <c r="I151" i="1"/>
  <c r="I150" i="1"/>
  <c r="I149" i="1"/>
  <c r="I148" i="1"/>
  <c r="I147" i="1"/>
  <c r="I146" i="1"/>
  <c r="H146" i="1"/>
  <c r="H183" i="1" s="1"/>
  <c r="G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H113" i="1"/>
  <c r="G113" i="1"/>
  <c r="I113" i="1" s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6" i="1"/>
  <c r="I95" i="1"/>
  <c r="I93" i="1"/>
  <c r="H92" i="1"/>
  <c r="H94" i="1" s="1"/>
  <c r="G92" i="1"/>
  <c r="G94" i="1" s="1"/>
  <c r="I94" i="1" s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H73" i="1"/>
  <c r="G73" i="1"/>
  <c r="I72" i="1"/>
  <c r="I71" i="1"/>
  <c r="I70" i="1"/>
  <c r="I69" i="1"/>
  <c r="I68" i="1"/>
  <c r="I67" i="1"/>
  <c r="I66" i="1"/>
  <c r="I65" i="1"/>
  <c r="I61" i="1"/>
  <c r="I60" i="1"/>
  <c r="I59" i="1"/>
  <c r="I57" i="1"/>
  <c r="I56" i="1"/>
  <c r="I55" i="1"/>
  <c r="I54" i="1"/>
  <c r="I53" i="1"/>
  <c r="H52" i="1"/>
  <c r="G52" i="1"/>
  <c r="I52" i="1" s="1"/>
  <c r="I51" i="1"/>
  <c r="I50" i="1"/>
  <c r="I49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H18" i="1"/>
  <c r="G18" i="1"/>
  <c r="I18" i="1" s="1"/>
  <c r="I17" i="1"/>
  <c r="I16" i="1"/>
  <c r="I15" i="1"/>
  <c r="I14" i="1"/>
  <c r="I13" i="1"/>
  <c r="I12" i="1"/>
  <c r="I11" i="1"/>
  <c r="I10" i="1"/>
  <c r="I9" i="1"/>
  <c r="I8" i="1"/>
  <c r="I7" i="1"/>
  <c r="I6" i="1"/>
  <c r="F54" i="2" l="1"/>
  <c r="G204" i="1"/>
  <c r="G193" i="1"/>
  <c r="I183" i="1"/>
  <c r="H193" i="1"/>
  <c r="H204" i="1" s="1"/>
  <c r="I92" i="1"/>
  <c r="I191" i="1"/>
  <c r="I193" i="1" l="1"/>
  <c r="I204" i="1"/>
</calcChain>
</file>

<file path=xl/sharedStrings.xml><?xml version="1.0" encoding="utf-8"?>
<sst xmlns="http://schemas.openxmlformats.org/spreadsheetml/2006/main" count="267" uniqueCount="160">
  <si>
    <t>SUPERINTENDENCIA DE ELECTRICIDAD</t>
  </si>
  <si>
    <t>EJECUCION PRESUPUESTARIA DEL GASTO JUNIO 2017</t>
  </si>
  <si>
    <t>CODIGO:</t>
  </si>
  <si>
    <t>PROG.</t>
  </si>
  <si>
    <t>PROY.</t>
  </si>
  <si>
    <t>ACTIVIDAD</t>
  </si>
  <si>
    <t>FONDO</t>
  </si>
  <si>
    <t>SUB-CTA.</t>
  </si>
  <si>
    <t>DEVENGADO</t>
  </si>
  <si>
    <t>PAGADO</t>
  </si>
  <si>
    <t>SERVICIOS PERSONALES</t>
  </si>
  <si>
    <t>REMUNERACIONES AL PERSONAL FIJO</t>
  </si>
  <si>
    <t>REMUNERACIONES AL PERSONAL CON CARACTER TRANSITORIO</t>
  </si>
  <si>
    <t>REGALIA PASCUAL</t>
  </si>
  <si>
    <t>PRESTACIONES LABORALES</t>
  </si>
  <si>
    <t>VACACIONES</t>
  </si>
  <si>
    <t>COMPENSACION</t>
  </si>
  <si>
    <t>DIETAS EN EL PAIS</t>
  </si>
  <si>
    <t>GASTOS DE REPRESENTACION</t>
  </si>
  <si>
    <t>BONIFICACIONES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</si>
  <si>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</si>
  <si>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</si>
  <si>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</si>
  <si>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</si>
  <si>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NO PERSONALES</t>
  </si>
  <si>
    <t>SERVICIOS TELEFONICOS DE LARGA DISTANCIA</t>
  </si>
  <si>
    <t>TELEFONO LOCAL</t>
  </si>
  <si>
    <t>TELEFAX Y CORREOS</t>
  </si>
  <si>
    <t>SERVICIO DE INTERNET Y TELEVISION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</si>
  <si>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</si>
  <si>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</si>
  <si>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</si>
  <si>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</si>
  <si>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</si>
  <si>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</si>
  <si>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</si>
  <si>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PASAJES</t>
  </si>
  <si>
    <t>FLETE</t>
  </si>
  <si>
    <t>ALMACENAJE</t>
  </si>
  <si>
    <t>PEAJE</t>
  </si>
  <si>
    <t>ALQUILERES Y RENTAS DE EDIFICIOS Y LOCALES</t>
  </si>
  <si>
    <t>ALQUILERES DE MAQUINARIAS Y EQUIPOS</t>
  </si>
  <si>
    <t>ALQUILERES DE EQUIPOS DE TRANSPORTE, TRACCION Y ELEVACION</t>
  </si>
  <si>
    <t>OTROS ALQUILERES</t>
  </si>
  <si>
    <t>SEGUROS BIENES INMUEBLES E INFRAESTRUCTURA</t>
  </si>
  <si>
    <t>SEGURO/BIENES MUEBLES</t>
  </si>
  <si>
    <t>SEGUROS DE PERSONAS</t>
  </si>
  <si>
    <t>OBRAS MENORES</t>
  </si>
  <si>
    <t>REPARACIONES DE MAQUINARIAS Y EQUIPOS</t>
  </si>
  <si>
    <t>GASTOS JUDICIALES</t>
  </si>
  <si>
    <t>COMISIONES Y GASTOS BANCARIOS</t>
  </si>
  <si>
    <t>SERVICIOS FUNERARIOS Y GASTOS CONEXOS</t>
  </si>
  <si>
    <t>FUMIGACION, LAVANDERIA,LIMPIEZA E HIGIENE</t>
  </si>
  <si>
    <t>ORGANIZACION DE EVENTOS Y FESTIVIDADES</t>
  </si>
  <si>
    <t>SERVICIOS TECNICOS Y PROFESIONALES</t>
  </si>
  <si>
    <t xml:space="preserve">IMPUESTOS, DERECHOS Y TASAS </t>
  </si>
  <si>
    <t>SUB-TOTAL SERVICIOS NO PERSONALES</t>
  </si>
  <si>
    <t>MATERIALES  Y SUMINISTRO</t>
  </si>
  <si>
    <t>ALIMENTOS Y BEBIDAS PARA PERSONAS</t>
  </si>
  <si>
    <t>PRODUCTOS AGROFORESTALES Y PECUARIOS</t>
  </si>
  <si>
    <t>PRENDAS DE VESTIR</t>
  </si>
  <si>
    <t>PAPEL  DE ESCRITORIO</t>
  </si>
  <si>
    <t>PRODUCTOS DE PAPEL Y CARTON</t>
  </si>
  <si>
    <t>LIBROS, REVISTAS Y PERIODICOS</t>
  </si>
  <si>
    <t xml:space="preserve">PRODUCTOS MEDICINALES </t>
  </si>
  <si>
    <t>LLANTAS Y NEUMATICOS</t>
  </si>
  <si>
    <t>PRODUCTOS DE VIDRIO, LOZA Y PORCELANA</t>
  </si>
  <si>
    <t>PRODUCTOS METALICOS Y SUS DERIVADOS</t>
  </si>
  <si>
    <t>MINERALES</t>
  </si>
  <si>
    <t>COMBUSTIBLES Y LUBRICANTES</t>
  </si>
  <si>
    <t>PRODUCTOS QUIMICOS Y CONEXOS</t>
  </si>
  <si>
    <t>MATERIAL PARA LIMPIEZA</t>
  </si>
  <si>
    <t>UTILES DE ESCRITORIO, OFICINA INFORMATICA Y DE ENSEÑANZA</t>
  </si>
  <si>
    <t>UTILES DESTINADOS A ACTIVIDADES DEPORTIVAS Y RECREATIVAS</t>
  </si>
  <si>
    <t>UTILES DE COCINA Y COMEDOR</t>
  </si>
  <si>
    <t>PRODUCTOS ELECTRICOS Y AFINES</t>
  </si>
  <si>
    <t>PRODUCTOS Y UTILES VARIOS n.i.p.</t>
  </si>
  <si>
    <t>TOTAL  MATERIALES Y SUMINISTROS</t>
  </si>
  <si>
    <t>SERVICIOS DE CAPITAL</t>
  </si>
  <si>
    <t>MUEBLES DE OFICINA Y ESTANTERIA</t>
  </si>
  <si>
    <t>MUEBLES DE ALOJAMIENTO</t>
  </si>
  <si>
    <t>EQUIPO COMPUTACIONAL</t>
  </si>
  <si>
    <t>ELECTRODOMESTICOS</t>
  </si>
  <si>
    <t>OTROS MOBILIARIOS Y EQUIPOS NO IDENTIFICADOS PRECEDENTEMENTE</t>
  </si>
  <si>
    <t>EQUIPOS Y APARATOS AUDIOVISUALES</t>
  </si>
  <si>
    <t>AUTOMOVILES Y CAMIONES</t>
  </si>
  <si>
    <t>MAQUINARIA Y EQUIPO DE CONTRUCCION</t>
  </si>
  <si>
    <t>SISTEMA DE AIRE ACONDICIONADO, CALEFACCION Y REFRIGERACION INDUSTRIAL Y COMERCIAL</t>
  </si>
  <si>
    <t>EQUIPO DE TELECOMUNICACIONES Y SEÑALAMIENTO</t>
  </si>
  <si>
    <t>EQUIPO DE GENERACION ELECTRICA, APARATOS Y ACCESORIOS ELECTRICOS</t>
  </si>
  <si>
    <t>HERRAMIENTAS Y MAQUINAS-HERRAMIENTAS</t>
  </si>
  <si>
    <t>OTROS EQUIPOS</t>
  </si>
  <si>
    <t>EQUIPO DE SEGURIDAD</t>
  </si>
  <si>
    <t>PROGRAMAS DE INFORMATICA Y BASE DE DATOS</t>
  </si>
  <si>
    <t>LICENCIAS INFORMATICAS E INTELECTUALES, INDUSTRIALES Y COMERCIALES</t>
  </si>
  <si>
    <t>OBRAS PARA EDIFICACION NO RESIDENCIAL</t>
  </si>
  <si>
    <t>TOTAL SERVICIOS DE CAPITAL</t>
  </si>
  <si>
    <t>TOTAL  SERVICIOS FONDO 9995- ACTIVIDAD 0001</t>
  </si>
  <si>
    <t>TOTAL SERVICIOS NO PERSONALES</t>
  </si>
  <si>
    <t>PRODUCTOS DE ARTES GRAFICAS</t>
  </si>
  <si>
    <t>ARTICULOS DE CAUCHO</t>
  </si>
  <si>
    <t>ARTICULOS DE PLASTICO</t>
  </si>
  <si>
    <t>UTILES DE ESCRITORIO, OFICINA INNFORMATICA Y DE ENSEÑANZA</t>
  </si>
  <si>
    <t>TOTAL MATERIALES Y SUMINISTROS</t>
  </si>
  <si>
    <t>CAMARAS FOTOGRAFICAS Y DE VIDEO</t>
  </si>
  <si>
    <t>TOTAL  SERVICIOS FONDO 9995+FONDO 100 ACTIVIDAD 0002</t>
  </si>
  <si>
    <t>OBRA</t>
  </si>
  <si>
    <t>SUBCTA</t>
  </si>
  <si>
    <t>(3)</t>
  </si>
  <si>
    <t>AYUDAS Y DONACIONES A PERSONAS</t>
  </si>
  <si>
    <t>BECAS Y VIAJES DE ESTUDIOS</t>
  </si>
  <si>
    <t>TRANSF. CORR. A ASOCIAC. SIN FINES DE LUCRO Y PARTIDOS POLITICOS</t>
  </si>
  <si>
    <t>TOTAL</t>
  </si>
  <si>
    <t>TOTAL  PROGRAMA 11 MAS 98 DEL FONDO 9995+100</t>
  </si>
  <si>
    <t>IMPUTACION PRESUPUESTARIA</t>
  </si>
  <si>
    <t>EJECUCION DEL GASTO</t>
  </si>
  <si>
    <t>(2)</t>
  </si>
  <si>
    <t>ACTIV.</t>
  </si>
  <si>
    <t>COMPROMISO</t>
  </si>
  <si>
    <t>INCREMENTO EN CAJA Y BANCO</t>
  </si>
  <si>
    <t>DISMINUCION DE LAS CUENTAS POR PAGAR</t>
  </si>
  <si>
    <t>CUENTAS POR PAGAR ANTERIORES</t>
  </si>
  <si>
    <t>TOTAL GENERAL DEL PROGRAMA</t>
  </si>
  <si>
    <t>(1)</t>
  </si>
  <si>
    <t>INFORME  DEL INGRESO</t>
  </si>
  <si>
    <t xml:space="preserve">INSTITUCION:     </t>
  </si>
  <si>
    <t>MES:</t>
  </si>
  <si>
    <t>MARZO</t>
  </si>
  <si>
    <t>AÑO:</t>
  </si>
  <si>
    <t>Clasificación del Ingreso</t>
  </si>
  <si>
    <t>Denominación de la Cuenta</t>
  </si>
  <si>
    <t>Fondo</t>
  </si>
  <si>
    <t>INGRESOS</t>
  </si>
  <si>
    <t>GRUPO</t>
  </si>
  <si>
    <t>SUBGRUPO</t>
  </si>
  <si>
    <t>CUENTA</t>
  </si>
  <si>
    <t>(4)</t>
  </si>
  <si>
    <t>(5)</t>
  </si>
  <si>
    <t>DEL GOBIERNO CENTRAL NACIONAL</t>
  </si>
  <si>
    <t>OTRAS VENTAS DE SERVICIOS</t>
  </si>
  <si>
    <t>DISMINUCION DE CAJA Y BCO.</t>
  </si>
  <si>
    <t>INCREMENTO DE CTAS X PAGAR</t>
  </si>
  <si>
    <t>SALDO DE CUENTAS POR PAGAR</t>
  </si>
  <si>
    <t>MARZO 2017</t>
  </si>
  <si>
    <t>VALORES EN RD$</t>
  </si>
  <si>
    <t>BALANCE INICIAL  CTAS X PAGAR</t>
  </si>
  <si>
    <t>CTAS. X PAGAR DEL MES SIN VARIACION</t>
  </si>
  <si>
    <t>CTAS PAGADAS  ANTERIORES</t>
  </si>
  <si>
    <t>BALANCE FINAL  CTAS X PAGAR</t>
  </si>
  <si>
    <t>DISMINUCION/AUMENTO CUENTA POR PAGAR</t>
  </si>
  <si>
    <t>SALDO DE CAJA Y BANCO</t>
  </si>
  <si>
    <t>BALANCE INICIAL CAJA Y BANCO</t>
  </si>
  <si>
    <t>MAS INGRESO DEL MES SIN VARIACION</t>
  </si>
  <si>
    <t>MENOS EGRESOS DEL MES</t>
  </si>
  <si>
    <t>BALANCE FINAL DE CAJA Y BANCO</t>
  </si>
  <si>
    <t>BALANCE INICIAL DE CAJA Y BANCO</t>
  </si>
  <si>
    <t xml:space="preserve">DISMINUCION EN   CAJA Y BANCO </t>
  </si>
  <si>
    <t>PREPARADO POR</t>
  </si>
  <si>
    <t>LIC. GENRRY ML.  RODRIGUEZ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</si>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</sst>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_(* #,##0_);_(* \(#,##0\);_(* &quot;-&quot;??_);_(@_)"/>
    <numFmt numFmtId="168" formatCode="_(&quot;RD$&quot;* #,##0_);_(&quot;RD$&quot;* \(#,##0\);_(&quot;RD$&quot;* &quot;-&quot;??_);_(@_)"/>
    <numFmt numFmtId="169" formatCode="_-* #,##0.00\ &quot;€&quot;_-;\-* #,##0.00\ &quot;€&quot;_-;_-* &quot;-&quot;??\ &quot;€&quot;_-;_-@_-"/>
    <numFmt numFmtId="170" formatCode="#,##0\ _€"/>
    <numFmt numFmtId="17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u/>
      <sz val="18"/>
      <name val="Tahoma"/>
      <family val="2"/>
    </font>
    <font>
      <sz val="18"/>
      <name val="Tahoma"/>
      <family val="2"/>
    </font>
    <font>
      <u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0" xfId="1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4" fillId="0" borderId="13" xfId="0" applyNumberFormat="1" applyFont="1" applyBorder="1"/>
    <xf numFmtId="0" fontId="4" fillId="0" borderId="13" xfId="0" applyNumberFormat="1" applyFont="1" applyBorder="1"/>
    <xf numFmtId="165" fontId="4" fillId="0" borderId="13" xfId="0" applyNumberFormat="1" applyFont="1" applyBorder="1" applyAlignment="1"/>
    <xf numFmtId="38" fontId="4" fillId="3" borderId="13" xfId="0" applyNumberFormat="1" applyFont="1" applyFill="1" applyBorder="1"/>
    <xf numFmtId="38" fontId="0" fillId="0" borderId="0" xfId="0" applyNumberFormat="1"/>
    <xf numFmtId="0" fontId="4" fillId="0" borderId="13" xfId="0" applyNumberFormat="1" applyFont="1" applyFill="1" applyBorder="1"/>
    <xf numFmtId="0" fontId="4" fillId="0" borderId="6" xfId="0" applyNumberFormat="1" applyFont="1" applyBorder="1"/>
    <xf numFmtId="165" fontId="4" fillId="0" borderId="6" xfId="0" applyNumberFormat="1" applyFont="1" applyBorder="1" applyAlignment="1"/>
    <xf numFmtId="38" fontId="4" fillId="3" borderId="6" xfId="0" applyNumberFormat="1" applyFont="1" applyFill="1" applyBorder="1"/>
    <xf numFmtId="165" fontId="3" fillId="4" borderId="3" xfId="0" applyNumberFormat="1" applyFont="1" applyFill="1" applyBorder="1"/>
    <xf numFmtId="165" fontId="3" fillId="4" borderId="10" xfId="0" applyNumberFormat="1" applyFont="1" applyFill="1" applyBorder="1"/>
    <xf numFmtId="0" fontId="4" fillId="4" borderId="11" xfId="0" applyNumberFormat="1" applyFont="1" applyFill="1" applyBorder="1"/>
    <xf numFmtId="165" fontId="3" fillId="3" borderId="14" xfId="0" applyNumberFormat="1" applyFont="1" applyFill="1" applyBorder="1" applyAlignment="1">
      <alignment horizontal="right"/>
    </xf>
    <xf numFmtId="165" fontId="3" fillId="3" borderId="15" xfId="1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Border="1"/>
    <xf numFmtId="165" fontId="3" fillId="0" borderId="2" xfId="0" applyNumberFormat="1" applyFont="1" applyFill="1" applyBorder="1"/>
    <xf numFmtId="0" fontId="4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3" fillId="4" borderId="16" xfId="0" applyNumberFormat="1" applyFont="1" applyFill="1" applyBorder="1" applyAlignment="1">
      <alignment horizontal="right"/>
    </xf>
    <xf numFmtId="165" fontId="3" fillId="0" borderId="9" xfId="0" applyNumberFormat="1" applyFont="1" applyBorder="1"/>
    <xf numFmtId="165" fontId="3" fillId="0" borderId="10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165" fontId="5" fillId="0" borderId="14" xfId="0" applyNumberFormat="1" applyFont="1" applyBorder="1" applyAlignment="1">
      <alignment horizontal="center"/>
    </xf>
    <xf numFmtId="165" fontId="5" fillId="4" borderId="10" xfId="0" applyNumberFormat="1" applyFont="1" applyFill="1" applyBorder="1" applyAlignment="1"/>
    <xf numFmtId="165" fontId="3" fillId="4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/>
    <xf numFmtId="165" fontId="3" fillId="4" borderId="9" xfId="0" applyNumberFormat="1" applyFont="1" applyFill="1" applyBorder="1"/>
    <xf numFmtId="0" fontId="4" fillId="4" borderId="10" xfId="0" applyNumberFormat="1" applyFont="1" applyFill="1" applyBorder="1"/>
    <xf numFmtId="165" fontId="3" fillId="3" borderId="3" xfId="1" applyNumberFormat="1" applyFont="1" applyFill="1" applyBorder="1" applyAlignment="1"/>
    <xf numFmtId="165" fontId="3" fillId="5" borderId="15" xfId="1" applyNumberFormat="1" applyFont="1" applyFill="1" applyBorder="1" applyAlignment="1"/>
    <xf numFmtId="165" fontId="3" fillId="0" borderId="3" xfId="0" applyNumberFormat="1" applyFont="1" applyBorder="1"/>
    <xf numFmtId="165" fontId="3" fillId="0" borderId="14" xfId="0" applyNumberFormat="1" applyFont="1" applyBorder="1"/>
    <xf numFmtId="165" fontId="4" fillId="0" borderId="14" xfId="0" applyNumberFormat="1" applyFont="1" applyBorder="1"/>
    <xf numFmtId="165" fontId="3" fillId="0" borderId="14" xfId="0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165" fontId="4" fillId="0" borderId="6" xfId="0" applyNumberFormat="1" applyFont="1" applyBorder="1"/>
    <xf numFmtId="165" fontId="3" fillId="0" borderId="17" xfId="0" applyNumberFormat="1" applyFont="1" applyBorder="1"/>
    <xf numFmtId="165" fontId="3" fillId="0" borderId="18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165" fontId="3" fillId="5" borderId="2" xfId="0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/>
    <xf numFmtId="165" fontId="3" fillId="5" borderId="20" xfId="1" applyNumberFormat="1" applyFont="1" applyFill="1" applyBorder="1" applyAlignment="1"/>
    <xf numFmtId="0" fontId="4" fillId="0" borderId="14" xfId="0" applyNumberFormat="1" applyFont="1" applyBorder="1"/>
    <xf numFmtId="165" fontId="5" fillId="6" borderId="14" xfId="1" applyNumberFormat="1" applyFont="1" applyFill="1" applyBorder="1" applyAlignment="1"/>
    <xf numFmtId="0" fontId="4" fillId="0" borderId="6" xfId="0" applyNumberFormat="1" applyFont="1" applyFill="1" applyBorder="1"/>
    <xf numFmtId="0" fontId="3" fillId="0" borderId="18" xfId="0" applyNumberFormat="1" applyFont="1" applyBorder="1"/>
    <xf numFmtId="0" fontId="3" fillId="0" borderId="19" xfId="0" applyNumberFormat="1" applyFont="1" applyBorder="1"/>
    <xf numFmtId="165" fontId="3" fillId="5" borderId="1" xfId="1" applyNumberFormat="1" applyFont="1" applyFill="1" applyBorder="1" applyAlignment="1"/>
    <xf numFmtId="165" fontId="3" fillId="5" borderId="20" xfId="0" applyNumberFormat="1" applyFont="1" applyFill="1" applyBorder="1" applyAlignment="1">
      <alignment horizontal="right"/>
    </xf>
    <xf numFmtId="165" fontId="3" fillId="0" borderId="2" xfId="0" applyNumberFormat="1" applyFont="1" applyBorder="1"/>
    <xf numFmtId="0" fontId="3" fillId="0" borderId="2" xfId="0" applyNumberFormat="1" applyFont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165" fontId="3" fillId="5" borderId="3" xfId="0" applyNumberFormat="1" applyFont="1" applyFill="1" applyBorder="1"/>
    <xf numFmtId="165" fontId="3" fillId="5" borderId="15" xfId="0" applyNumberFormat="1" applyFont="1" applyFill="1" applyBorder="1"/>
    <xf numFmtId="165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/>
    <xf numFmtId="165" fontId="3" fillId="4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8" xfId="0" applyNumberFormat="1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5" fontId="3" fillId="0" borderId="24" xfId="0" applyNumberFormat="1" applyFont="1" applyBorder="1"/>
    <xf numFmtId="165" fontId="3" fillId="0" borderId="25" xfId="0" applyNumberFormat="1" applyFont="1" applyBorder="1"/>
    <xf numFmtId="165" fontId="3" fillId="5" borderId="25" xfId="0" applyNumberFormat="1" applyFont="1" applyFill="1" applyBorder="1"/>
    <xf numFmtId="0" fontId="4" fillId="3" borderId="13" xfId="0" applyNumberFormat="1" applyFont="1" applyFill="1" applyBorder="1"/>
    <xf numFmtId="165" fontId="3" fillId="4" borderId="26" xfId="0" applyNumberFormat="1" applyFont="1" applyFill="1" applyBorder="1" applyAlignment="1"/>
    <xf numFmtId="165" fontId="3" fillId="3" borderId="25" xfId="1" applyNumberFormat="1" applyFont="1" applyFill="1" applyBorder="1" applyAlignment="1" applyProtection="1">
      <alignment horizontal="right"/>
      <protection locked="0"/>
    </xf>
    <xf numFmtId="165" fontId="3" fillId="0" borderId="26" xfId="0" applyNumberFormat="1" applyFont="1" applyBorder="1"/>
    <xf numFmtId="38" fontId="4" fillId="3" borderId="13" xfId="0" applyNumberFormat="1" applyFont="1" applyFill="1" applyBorder="1" applyAlignment="1">
      <alignment vertical="center"/>
    </xf>
    <xf numFmtId="165" fontId="3" fillId="4" borderId="1" xfId="0" applyNumberFormat="1" applyFont="1" applyFill="1" applyBorder="1"/>
    <xf numFmtId="165" fontId="3" fillId="4" borderId="18" xfId="0" applyNumberFormat="1" applyFont="1" applyFill="1" applyBorder="1"/>
    <xf numFmtId="0" fontId="4" fillId="4" borderId="19" xfId="0" applyNumberFormat="1" applyFont="1" applyFill="1" applyBorder="1"/>
    <xf numFmtId="165" fontId="3" fillId="3" borderId="2" xfId="0" applyNumberFormat="1" applyFont="1" applyFill="1" applyBorder="1" applyAlignment="1">
      <alignment horizontal="right"/>
    </xf>
    <xf numFmtId="165" fontId="3" fillId="3" borderId="17" xfId="1" applyNumberFormat="1" applyFont="1" applyFill="1" applyBorder="1" applyAlignment="1" applyProtection="1">
      <alignment horizontal="right"/>
      <protection locked="0"/>
    </xf>
    <xf numFmtId="165" fontId="3" fillId="3" borderId="27" xfId="1" applyNumberFormat="1" applyFont="1" applyFill="1" applyBorder="1" applyAlignment="1" applyProtection="1">
      <alignment horizontal="right"/>
      <protection locked="0"/>
    </xf>
    <xf numFmtId="165" fontId="4" fillId="0" borderId="16" xfId="0" applyNumberFormat="1" applyFont="1" applyBorder="1"/>
    <xf numFmtId="165" fontId="5" fillId="0" borderId="15" xfId="0" applyNumberFormat="1" applyFont="1" applyFill="1" applyBorder="1" applyAlignment="1"/>
    <xf numFmtId="165" fontId="4" fillId="0" borderId="15" xfId="0" applyNumberFormat="1" applyFont="1" applyBorder="1"/>
    <xf numFmtId="165" fontId="3" fillId="4" borderId="17" xfId="0" applyNumberFormat="1" applyFont="1" applyFill="1" applyBorder="1"/>
    <xf numFmtId="0" fontId="4" fillId="4" borderId="18" xfId="0" applyNumberFormat="1" applyFont="1" applyFill="1" applyBorder="1"/>
    <xf numFmtId="165" fontId="5" fillId="0" borderId="1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165" fontId="3" fillId="0" borderId="0" xfId="0" applyNumberFormat="1" applyFont="1" applyBorder="1"/>
    <xf numFmtId="0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165" fontId="3" fillId="0" borderId="0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165" fontId="3" fillId="5" borderId="1" xfId="0" applyNumberFormat="1" applyFont="1" applyFill="1" applyBorder="1"/>
    <xf numFmtId="165" fontId="3" fillId="5" borderId="20" xfId="0" applyNumberFormat="1" applyFont="1" applyFill="1" applyBorder="1"/>
    <xf numFmtId="0" fontId="4" fillId="0" borderId="0" xfId="0" applyFo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49" fontId="3" fillId="2" borderId="30" xfId="0" applyNumberFormat="1" applyFont="1" applyFill="1" applyBorder="1" applyAlignment="1"/>
    <xf numFmtId="0" fontId="3" fillId="0" borderId="13" xfId="0" applyFont="1" applyBorder="1"/>
    <xf numFmtId="0" fontId="4" fillId="0" borderId="13" xfId="0" applyFont="1" applyBorder="1"/>
    <xf numFmtId="0" fontId="4" fillId="0" borderId="13" xfId="0" applyFont="1" applyBorder="1" applyAlignment="1"/>
    <xf numFmtId="3" fontId="4" fillId="3" borderId="13" xfId="0" applyNumberFormat="1" applyFont="1" applyFill="1" applyBorder="1"/>
    <xf numFmtId="0" fontId="4" fillId="0" borderId="13" xfId="0" applyFont="1" applyFill="1" applyBorder="1"/>
    <xf numFmtId="0" fontId="4" fillId="0" borderId="13" xfId="0" applyFont="1" applyFill="1" applyBorder="1" applyAlignment="1"/>
    <xf numFmtId="0" fontId="4" fillId="0" borderId="6" xfId="0" applyFont="1" applyBorder="1"/>
    <xf numFmtId="0" fontId="4" fillId="0" borderId="6" xfId="0" applyFont="1" applyFill="1" applyBorder="1"/>
    <xf numFmtId="0" fontId="4" fillId="0" borderId="6" xfId="0" applyFont="1" applyFill="1" applyBorder="1" applyAlignment="1"/>
    <xf numFmtId="3" fontId="4" fillId="3" borderId="6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4" borderId="19" xfId="0" applyFont="1" applyFill="1" applyBorder="1"/>
    <xf numFmtId="0" fontId="3" fillId="5" borderId="1" xfId="0" applyFont="1" applyFill="1" applyBorder="1" applyAlignment="1">
      <alignment horizontal="right"/>
    </xf>
    <xf numFmtId="3" fontId="3" fillId="5" borderId="16" xfId="0" applyNumberFormat="1" applyFont="1" applyFill="1" applyBorder="1"/>
    <xf numFmtId="3" fontId="3" fillId="5" borderId="2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5" borderId="2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4" fillId="0" borderId="6" xfId="0" applyFont="1" applyBorder="1" applyAlignment="1"/>
    <xf numFmtId="0" fontId="3" fillId="0" borderId="18" xfId="0" applyFont="1" applyFill="1" applyBorder="1"/>
    <xf numFmtId="0" fontId="3" fillId="0" borderId="2" xfId="0" applyFont="1" applyFill="1" applyBorder="1"/>
    <xf numFmtId="0" fontId="3" fillId="3" borderId="1" xfId="0" applyFont="1" applyFill="1" applyBorder="1" applyAlignment="1">
      <alignment horizontal="right"/>
    </xf>
    <xf numFmtId="166" fontId="3" fillId="5" borderId="20" xfId="0" applyNumberFormat="1" applyFont="1" applyFill="1" applyBorder="1"/>
    <xf numFmtId="165" fontId="3" fillId="5" borderId="16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2" fillId="0" borderId="33" xfId="0" applyFont="1" applyBorder="1"/>
    <xf numFmtId="0" fontId="2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/>
    <xf numFmtId="0" fontId="7" fillId="0" borderId="34" xfId="0" applyFont="1" applyBorder="1"/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22" xfId="0" applyFont="1" applyBorder="1"/>
    <xf numFmtId="0" fontId="2" fillId="0" borderId="35" xfId="0" applyFont="1" applyBorder="1" applyAlignment="1">
      <alignment horizontal="left"/>
    </xf>
    <xf numFmtId="0" fontId="8" fillId="0" borderId="35" xfId="0" applyFont="1" applyBorder="1"/>
    <xf numFmtId="0" fontId="7" fillId="0" borderId="35" xfId="0" applyFont="1" applyBorder="1"/>
    <xf numFmtId="0" fontId="7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7" fillId="0" borderId="2" xfId="0" applyFont="1" applyBorder="1"/>
    <xf numFmtId="0" fontId="7" fillId="0" borderId="16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167" fontId="2" fillId="0" borderId="6" xfId="1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168" fontId="2" fillId="0" borderId="29" xfId="0" applyNumberFormat="1" applyFont="1" applyBorder="1" applyAlignment="1">
      <alignment horizontal="right"/>
    </xf>
    <xf numFmtId="170" fontId="2" fillId="0" borderId="29" xfId="2" applyNumberFormat="1" applyFont="1" applyBorder="1" applyAlignment="1">
      <alignment horizontal="center" wrapText="1"/>
    </xf>
    <xf numFmtId="168" fontId="2" fillId="0" borderId="29" xfId="0" applyNumberFormat="1" applyFont="1" applyBorder="1" applyAlignment="1"/>
    <xf numFmtId="3" fontId="2" fillId="0" borderId="29" xfId="0" applyNumberFormat="1" applyFont="1" applyBorder="1" applyAlignment="1"/>
    <xf numFmtId="3" fontId="2" fillId="0" borderId="29" xfId="0" applyNumberFormat="1" applyFont="1" applyFill="1" applyBorder="1" applyAlignment="1"/>
    <xf numFmtId="37" fontId="2" fillId="0" borderId="29" xfId="0" applyNumberFormat="1" applyFont="1" applyBorder="1" applyAlignment="1"/>
    <xf numFmtId="0" fontId="2" fillId="0" borderId="3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168" fontId="2" fillId="0" borderId="25" xfId="0" applyNumberFormat="1" applyFont="1" applyBorder="1" applyAlignment="1"/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171" fontId="2" fillId="0" borderId="36" xfId="2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20" xfId="0" applyNumberFormat="1" applyFont="1" applyBorder="1"/>
    <xf numFmtId="0" fontId="7" fillId="0" borderId="33" xfId="0" applyFont="1" applyBorder="1"/>
    <xf numFmtId="3" fontId="7" fillId="0" borderId="45" xfId="0" applyNumberFormat="1" applyFont="1" applyBorder="1"/>
    <xf numFmtId="3" fontId="2" fillId="0" borderId="45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171" fontId="2" fillId="0" borderId="20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171" fontId="7" fillId="0" borderId="45" xfId="0" applyNumberFormat="1" applyFont="1" applyBorder="1"/>
    <xf numFmtId="171" fontId="2" fillId="0" borderId="20" xfId="0" applyNumberFormat="1" applyFont="1" applyBorder="1" applyAlignment="1"/>
    <xf numFmtId="37" fontId="7" fillId="0" borderId="45" xfId="0" applyNumberFormat="1" applyFont="1" applyBorder="1" applyAlignment="1">
      <alignment horizontal="right"/>
    </xf>
    <xf numFmtId="37" fontId="7" fillId="0" borderId="45" xfId="0" applyNumberFormat="1" applyFont="1" applyBorder="1"/>
    <xf numFmtId="37" fontId="2" fillId="0" borderId="20" xfId="0" applyNumberFormat="1" applyFont="1" applyBorder="1"/>
    <xf numFmtId="171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readingOrder="2"/>
    </xf>
    <xf numFmtId="0" fontId="7" fillId="0" borderId="26" xfId="0" applyFont="1" applyBorder="1"/>
    <xf numFmtId="0" fontId="10" fillId="0" borderId="26" xfId="0" applyFont="1" applyBorder="1" applyAlignment="1">
      <alignment horizontal="center" readingOrder="2"/>
    </xf>
    <xf numFmtId="0" fontId="2" fillId="0" borderId="0" xfId="0" applyFont="1" applyAlignment="1">
      <alignment horizontal="center"/>
    </xf>
  </cellXfs>
  <cellStyles count="3">
    <cellStyle name="Currency 2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0B26657-0170-468B-894F-325185016E1B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7650D7C-088E-46EC-9245-102A70A3BCA1}"/>
            </a:ext>
          </a:extLst>
        </xdr:cNvPr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BBE0C7F8-62ED-4EB5-80E7-D2569927DA79}"/>
            </a:ext>
          </a:extLst>
        </xdr:cNvPr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5A2C1C3-E16C-4E3E-BF21-E16FA3CA75A5}"/>
            </a:ext>
          </a:extLst>
        </xdr:cNvPr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5026FC7-8180-48C9-8946-2845DBA91119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221EAE98-024B-41FD-B5FF-6FB73329E834}"/>
            </a:ext>
          </a:extLst>
        </xdr:cNvPr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D8A90517-4021-4306-A66A-27232BDA87D3}"/>
            </a:ext>
          </a:extLst>
        </xdr:cNvPr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1AB2CDD4-A6CD-47AB-8EDF-6B8F0F32F74C}"/>
            </a:ext>
          </a:extLst>
        </xdr:cNvPr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2A220D83-15B6-4976-9707-69212826D51B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26CF0739-EF3E-4582-8C87-E02910045A47}"/>
            </a:ext>
          </a:extLst>
        </xdr:cNvPr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A4664A87-5D27-408E-B0E9-6C3EA534A906}"/>
            </a:ext>
          </a:extLst>
        </xdr:cNvPr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ED5E2FCF-42B3-4EE9-A775-45D85D48C227}"/>
            </a:ext>
          </a:extLst>
        </xdr:cNvPr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4D3E1BFA-C37C-423E-A385-3A51585E4CF9}"/>
            </a:ext>
          </a:extLst>
        </xdr:cNvPr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D361629D-6B2C-45C9-8BE5-5D65BEA76A34}"/>
            </a:ext>
          </a:extLst>
        </xdr:cNvPr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5F57000A-E657-495D-9422-C111CFAC647B}"/>
            </a:ext>
          </a:extLst>
        </xdr:cNvPr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7024E360-2F18-4B6A-884C-638266AC7E90}"/>
            </a:ext>
          </a:extLst>
        </xdr:cNvPr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B71A37AC-C291-4CE8-90C5-274EF2D232EB}"/>
            </a:ext>
          </a:extLst>
        </xdr:cNvPr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A31D09E6-ED03-4C9C-ACD1-D7211C9F182D}"/>
            </a:ext>
          </a:extLst>
        </xdr:cNvPr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4"/>
  <sheetViews>
    <sheetView tabSelected="1" view="pageBreakPreview" topLeftCell="A181" zoomScale="60" zoomScaleNormal="100" workbookViewId="0">
      <selection activeCell="H204" sqref="H204"/>
    </sheetView>
  </sheetViews>
  <sheetFormatPr baseColWidth="10" defaultColWidth="11.42578125" defaultRowHeight="15" x14ac:dyDescent="0.25"/>
  <cols>
    <col min="5" max="5" width="18.140625" customWidth="1"/>
    <col min="6" max="6" width="136" customWidth="1"/>
    <col min="7" max="7" width="26.140625" customWidth="1"/>
    <col min="8" max="8" width="22.28515625" customWidth="1"/>
    <col min="9" max="9" width="13" customWidth="1"/>
  </cols>
  <sheetData>
    <row r="1" spans="1:9" ht="23.25" thickBo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9" ht="23.25" thickBo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9" ht="24" thickBot="1" x14ac:dyDescent="0.4">
      <c r="A3" s="3" t="s">
        <v>2</v>
      </c>
      <c r="B3" s="4"/>
      <c r="C3" s="5">
        <v>5139</v>
      </c>
      <c r="D3" s="6"/>
      <c r="E3" s="6"/>
      <c r="F3" s="7"/>
      <c r="G3" s="8"/>
      <c r="H3" s="9"/>
    </row>
    <row r="4" spans="1:9" ht="24" thickBot="1" x14ac:dyDescent="0.4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/>
      <c r="G4" s="13" t="s">
        <v>8</v>
      </c>
      <c r="H4" s="14" t="s">
        <v>9</v>
      </c>
    </row>
    <row r="5" spans="1:9" ht="23.25" x14ac:dyDescent="0.35">
      <c r="A5" s="15">
        <v>11</v>
      </c>
      <c r="B5" s="16"/>
      <c r="C5" s="17">
        <v>1</v>
      </c>
      <c r="D5" s="16"/>
      <c r="E5" s="16"/>
      <c r="F5" s="18" t="s">
        <v>10</v>
      </c>
      <c r="G5" s="19"/>
      <c r="H5" s="20"/>
    </row>
    <row r="6" spans="1:9" ht="23.25" x14ac:dyDescent="0.35">
      <c r="A6" s="21"/>
      <c r="B6" s="21"/>
      <c r="C6" s="21"/>
      <c r="D6" s="22">
        <v>9995</v>
      </c>
      <c r="E6" s="22">
        <v>2111</v>
      </c>
      <c r="F6" s="23" t="s">
        <v>11</v>
      </c>
      <c r="G6" s="24">
        <v>19708598.260000002</v>
      </c>
      <c r="H6" s="24">
        <v>19678154.329999998</v>
      </c>
      <c r="I6" s="25">
        <f>+G6-H6</f>
        <v>30443.930000003427</v>
      </c>
    </row>
    <row r="7" spans="1:9" ht="23.25" x14ac:dyDescent="0.35">
      <c r="A7" s="21"/>
      <c r="B7" s="21"/>
      <c r="C7" s="21"/>
      <c r="D7" s="22">
        <v>9995</v>
      </c>
      <c r="E7" s="22">
        <v>2112</v>
      </c>
      <c r="F7" s="23" t="s">
        <v>12</v>
      </c>
      <c r="G7" s="24">
        <v>118789.06</v>
      </c>
      <c r="H7" s="24">
        <v>88011.85</v>
      </c>
      <c r="I7" s="25">
        <f t="shared" ref="I7:I87" si="0">+G7-H7</f>
        <v>30777.209999999992</v>
      </c>
    </row>
    <row r="8" spans="1:9" ht="23.25" x14ac:dyDescent="0.35">
      <c r="A8" s="21"/>
      <c r="B8" s="21"/>
      <c r="C8" s="21"/>
      <c r="D8" s="22">
        <v>9995</v>
      </c>
      <c r="E8" s="22">
        <v>2114</v>
      </c>
      <c r="F8" s="23" t="s">
        <v>13</v>
      </c>
      <c r="G8" s="24">
        <v>41774.1</v>
      </c>
      <c r="H8" s="24">
        <v>41774.1</v>
      </c>
      <c r="I8" s="25">
        <f t="shared" si="0"/>
        <v>0</v>
      </c>
    </row>
    <row r="9" spans="1:9" ht="23.25" x14ac:dyDescent="0.35">
      <c r="A9" s="21"/>
      <c r="B9" s="21"/>
      <c r="C9" s="21"/>
      <c r="D9" s="22">
        <v>9995</v>
      </c>
      <c r="E9" s="22">
        <v>2115</v>
      </c>
      <c r="F9" s="23" t="s">
        <v>14</v>
      </c>
      <c r="G9" s="24">
        <v>572051.91</v>
      </c>
      <c r="H9" s="24">
        <v>572051.91</v>
      </c>
      <c r="I9" s="25">
        <f t="shared" si="0"/>
        <v>0</v>
      </c>
    </row>
    <row r="10" spans="1:9" ht="23.25" x14ac:dyDescent="0.35">
      <c r="A10" s="21"/>
      <c r="B10" s="21"/>
      <c r="C10" s="21"/>
      <c r="D10" s="22">
        <v>9995</v>
      </c>
      <c r="E10" s="22">
        <v>2116</v>
      </c>
      <c r="F10" s="23" t="s">
        <v>15</v>
      </c>
      <c r="G10" s="24">
        <v>477744.49</v>
      </c>
      <c r="H10" s="24">
        <v>477744.49</v>
      </c>
      <c r="I10" s="25">
        <f t="shared" si="0"/>
        <v>0</v>
      </c>
    </row>
    <row r="11" spans="1:9" ht="23.25" x14ac:dyDescent="0.35">
      <c r="A11" s="21"/>
      <c r="B11" s="21"/>
      <c r="C11" s="21"/>
      <c r="D11" s="22">
        <v>9995</v>
      </c>
      <c r="E11" s="26">
        <v>2122</v>
      </c>
      <c r="F11" s="23" t="s">
        <v>16</v>
      </c>
      <c r="G11" s="24">
        <v>2178169.39</v>
      </c>
      <c r="H11" s="24">
        <v>2178169.39</v>
      </c>
      <c r="I11" s="25">
        <f t="shared" si="0"/>
        <v>0</v>
      </c>
    </row>
    <row r="12" spans="1:9" ht="23.25" x14ac:dyDescent="0.35">
      <c r="A12" s="21"/>
      <c r="B12" s="21"/>
      <c r="C12" s="21"/>
      <c r="D12" s="22">
        <v>9995</v>
      </c>
      <c r="E12" s="26">
        <v>2131</v>
      </c>
      <c r="F12" s="23" t="s">
        <v>17</v>
      </c>
      <c r="G12" s="24"/>
      <c r="H12" s="24"/>
      <c r="I12" s="25">
        <f t="shared" si="0"/>
        <v>0</v>
      </c>
    </row>
    <row r="13" spans="1:9" ht="23.25" x14ac:dyDescent="0.35">
      <c r="A13" s="21"/>
      <c r="B13" s="21"/>
      <c r="C13" s="21"/>
      <c r="D13" s="22">
        <v>9995</v>
      </c>
      <c r="E13" s="26">
        <v>2132</v>
      </c>
      <c r="F13" s="23" t="s">
        <v>18</v>
      </c>
      <c r="G13" s="24">
        <v>20000</v>
      </c>
      <c r="H13" s="24">
        <v>20000</v>
      </c>
      <c r="I13" s="25">
        <f t="shared" si="0"/>
        <v>0</v>
      </c>
    </row>
    <row r="14" spans="1:9" ht="23.25" x14ac:dyDescent="0.35">
      <c r="A14" s="21"/>
      <c r="B14" s="21"/>
      <c r="C14" s="21"/>
      <c r="D14" s="22">
        <v>9995</v>
      </c>
      <c r="E14" s="22">
        <v>2141</v>
      </c>
      <c r="F14" s="23" t="s">
        <v>19</v>
      </c>
      <c r="G14" s="24"/>
      <c r="H14" s="24"/>
      <c r="I14" s="25">
        <f t="shared" si="0"/>
        <v>0</v>
      </c>
    </row>
    <row r="15" spans="1:9" ht="23.25" x14ac:dyDescent="0.35">
      <c r="A15" s="21"/>
      <c r="B15" s="21"/>
      <c r="C15" s="21"/>
      <c r="D15" s="22">
        <v>9995</v>
      </c>
      <c r="E15" s="22">
        <v>2151</v>
      </c>
      <c r="F15" s="23" t="s">
        <v>20</v>
      </c>
      <c r="G15" s="24">
        <v>1146244.26</v>
      </c>
      <c r="H15" s="24">
        <v>1140998.8899999999</v>
      </c>
      <c r="I15" s="25">
        <f t="shared" si="0"/>
        <v>5245.3700000001118</v>
      </c>
    </row>
    <row r="16" spans="1:9" ht="23.25" x14ac:dyDescent="0.35">
      <c r="A16" s="21"/>
      <c r="B16" s="21"/>
      <c r="C16" s="21"/>
      <c r="D16" s="22">
        <v>9995</v>
      </c>
      <c r="E16" s="22">
        <v>2152</v>
      </c>
      <c r="F16" s="23" t="s">
        <v>21</v>
      </c>
      <c r="G16" s="24">
        <v>1311438.3400000001</v>
      </c>
      <c r="H16" s="24">
        <v>1306464.03</v>
      </c>
      <c r="I16" s="25">
        <f t="shared" si="0"/>
        <v>4974.3100000000559</v>
      </c>
    </row>
    <row r="17" spans="1:9" ht="24" thickBot="1" x14ac:dyDescent="0.4">
      <c r="A17" s="21"/>
      <c r="B17" s="21"/>
      <c r="C17" s="21"/>
      <c r="D17" s="27">
        <v>9995</v>
      </c>
      <c r="E17" s="27">
        <v>2153</v>
      </c>
      <c r="F17" s="28" t="s">
        <v>22</v>
      </c>
      <c r="G17" s="29">
        <v>110227.86</v>
      </c>
      <c r="H17" s="29">
        <v>110178</v>
      </c>
      <c r="I17" s="25">
        <f t="shared" si="0"/>
        <v>49.860000000000582</v>
      </c>
    </row>
    <row r="18" spans="1:9" ht="24" thickBot="1" x14ac:dyDescent="0.4">
      <c r="A18" s="30"/>
      <c r="B18" s="31"/>
      <c r="C18" s="31"/>
      <c r="D18" s="32"/>
      <c r="E18" s="32"/>
      <c r="F18" s="33" t="s">
        <v>23</v>
      </c>
      <c r="G18" s="34">
        <f>SUM(G6:G17)</f>
        <v>25685037.670000002</v>
      </c>
      <c r="H18" s="34">
        <f>SUM(H6:H17)</f>
        <v>25613546.990000002</v>
      </c>
      <c r="I18" s="25">
        <f t="shared" si="0"/>
        <v>71490.679999999702</v>
      </c>
    </row>
    <row r="19" spans="1:9" ht="24" thickBot="1" x14ac:dyDescent="0.4">
      <c r="A19" s="35"/>
      <c r="B19" s="36"/>
      <c r="C19" s="36"/>
      <c r="D19" s="37"/>
      <c r="E19" s="37"/>
      <c r="F19" s="38"/>
      <c r="G19" s="39"/>
      <c r="H19" s="40"/>
      <c r="I19" s="25">
        <f t="shared" si="0"/>
        <v>0</v>
      </c>
    </row>
    <row r="20" spans="1:9" ht="23.25" x14ac:dyDescent="0.35">
      <c r="A20" s="41"/>
      <c r="B20" s="42"/>
      <c r="C20" s="42"/>
      <c r="D20" s="43"/>
      <c r="E20" s="44"/>
      <c r="F20" s="45" t="s">
        <v>24</v>
      </c>
      <c r="G20" s="46"/>
      <c r="H20" s="47"/>
      <c r="I20" s="25">
        <f t="shared" si="0"/>
        <v>0</v>
      </c>
    </row>
    <row r="21" spans="1:9" ht="23.25" x14ac:dyDescent="0.35">
      <c r="A21" s="21"/>
      <c r="B21" s="21"/>
      <c r="C21" s="21"/>
      <c r="D21" s="22">
        <v>9995</v>
      </c>
      <c r="E21" s="22">
        <v>2212</v>
      </c>
      <c r="F21" s="48" t="s">
        <v>25</v>
      </c>
      <c r="G21" s="24">
        <v>524545.68999999994</v>
      </c>
      <c r="H21" s="24">
        <v>524545.68999999994</v>
      </c>
      <c r="I21" s="25">
        <f t="shared" si="0"/>
        <v>0</v>
      </c>
    </row>
    <row r="22" spans="1:9" ht="23.25" x14ac:dyDescent="0.35">
      <c r="A22" s="21"/>
      <c r="B22" s="21"/>
      <c r="C22" s="21"/>
      <c r="D22" s="26">
        <v>9995</v>
      </c>
      <c r="E22" s="26">
        <v>2213</v>
      </c>
      <c r="F22" s="48" t="s">
        <v>26</v>
      </c>
      <c r="G22" s="24">
        <v>871526.88</v>
      </c>
      <c r="H22" s="24">
        <v>871526.88</v>
      </c>
      <c r="I22" s="25">
        <f t="shared" si="0"/>
        <v>0</v>
      </c>
    </row>
    <row r="23" spans="1:9" ht="23.25" x14ac:dyDescent="0.35">
      <c r="A23" s="21"/>
      <c r="B23" s="21"/>
      <c r="C23" s="21"/>
      <c r="D23" s="26">
        <v>9995</v>
      </c>
      <c r="E23" s="26">
        <v>2214</v>
      </c>
      <c r="F23" s="48" t="s">
        <v>27</v>
      </c>
      <c r="G23" s="24">
        <v>6245.54</v>
      </c>
      <c r="H23" s="24">
        <v>6245.54</v>
      </c>
      <c r="I23" s="25">
        <f t="shared" si="0"/>
        <v>0</v>
      </c>
    </row>
    <row r="24" spans="1:9" ht="23.25" x14ac:dyDescent="0.35">
      <c r="A24" s="21"/>
      <c r="B24" s="21"/>
      <c r="C24" s="21"/>
      <c r="D24" s="26">
        <v>9995</v>
      </c>
      <c r="E24" s="26">
        <v>2215</v>
      </c>
      <c r="F24" s="48" t="s">
        <v>28</v>
      </c>
      <c r="G24" s="24">
        <v>182573.3</v>
      </c>
      <c r="H24" s="24">
        <v>182573.3</v>
      </c>
      <c r="I24" s="25">
        <f t="shared" si="0"/>
        <v>0</v>
      </c>
    </row>
    <row r="25" spans="1:9" ht="23.25" x14ac:dyDescent="0.35">
      <c r="A25" s="21"/>
      <c r="B25" s="21"/>
      <c r="C25" s="21"/>
      <c r="D25" s="26">
        <v>9995</v>
      </c>
      <c r="E25" s="26">
        <v>2216</v>
      </c>
      <c r="F25" s="48" t="s">
        <v>29</v>
      </c>
      <c r="G25" s="24">
        <v>410628.44</v>
      </c>
      <c r="H25" s="24">
        <v>410628.44</v>
      </c>
      <c r="I25" s="25">
        <f t="shared" si="0"/>
        <v>0</v>
      </c>
    </row>
    <row r="26" spans="1:9" ht="23.25" x14ac:dyDescent="0.35">
      <c r="A26" s="21"/>
      <c r="B26" s="21"/>
      <c r="C26" s="21"/>
      <c r="D26" s="26">
        <v>9995</v>
      </c>
      <c r="E26" s="26">
        <v>2217</v>
      </c>
      <c r="F26" s="48" t="s">
        <v>30</v>
      </c>
      <c r="G26" s="24">
        <v>1578</v>
      </c>
      <c r="H26" s="24">
        <v>1578</v>
      </c>
      <c r="I26" s="25">
        <f t="shared" si="0"/>
        <v>0</v>
      </c>
    </row>
    <row r="27" spans="1:9" ht="23.25" x14ac:dyDescent="0.35">
      <c r="A27" s="21"/>
      <c r="B27" s="21"/>
      <c r="C27" s="21"/>
      <c r="D27" s="26">
        <v>9995</v>
      </c>
      <c r="E27" s="26">
        <v>2218</v>
      </c>
      <c r="F27" s="48" t="s">
        <v>31</v>
      </c>
      <c r="G27" s="24">
        <v>4062</v>
      </c>
      <c r="H27" s="24">
        <v>4062</v>
      </c>
      <c r="I27" s="25">
        <f t="shared" si="0"/>
        <v>0</v>
      </c>
    </row>
    <row r="28" spans="1:9" ht="23.25" x14ac:dyDescent="0.35">
      <c r="A28" s="21"/>
      <c r="B28" s="21"/>
      <c r="C28" s="21"/>
      <c r="D28" s="26">
        <v>9995</v>
      </c>
      <c r="E28" s="26">
        <v>2221</v>
      </c>
      <c r="F28" s="48" t="s">
        <v>32</v>
      </c>
      <c r="G28" s="24">
        <v>176292</v>
      </c>
      <c r="H28" s="24">
        <v>176292</v>
      </c>
      <c r="I28" s="25">
        <f t="shared" si="0"/>
        <v>0</v>
      </c>
    </row>
    <row r="29" spans="1:9" ht="23.25" x14ac:dyDescent="0.35">
      <c r="A29" s="21"/>
      <c r="B29" s="21"/>
      <c r="C29" s="21"/>
      <c r="D29" s="26">
        <v>9995</v>
      </c>
      <c r="E29" s="26">
        <v>2222</v>
      </c>
      <c r="F29" s="48" t="s">
        <v>33</v>
      </c>
      <c r="G29" s="24">
        <v>33662.97</v>
      </c>
      <c r="H29" s="24">
        <v>33662.97</v>
      </c>
      <c r="I29" s="25">
        <f t="shared" si="0"/>
        <v>0</v>
      </c>
    </row>
    <row r="30" spans="1:9" ht="23.25" x14ac:dyDescent="0.35">
      <c r="A30" s="21"/>
      <c r="B30" s="21"/>
      <c r="C30" s="21"/>
      <c r="D30" s="22">
        <v>9995</v>
      </c>
      <c r="E30" s="22">
        <v>2231</v>
      </c>
      <c r="F30" s="48" t="s">
        <v>34</v>
      </c>
      <c r="G30" s="24">
        <v>452700</v>
      </c>
      <c r="H30" s="24">
        <v>452700</v>
      </c>
      <c r="I30" s="25">
        <f t="shared" si="0"/>
        <v>0</v>
      </c>
    </row>
    <row r="31" spans="1:9" ht="23.25" x14ac:dyDescent="0.35">
      <c r="A31" s="21"/>
      <c r="B31" s="21"/>
      <c r="C31" s="21"/>
      <c r="D31" s="22">
        <v>9995</v>
      </c>
      <c r="E31" s="22">
        <v>2232</v>
      </c>
      <c r="F31" s="48" t="s">
        <v>35</v>
      </c>
      <c r="G31" s="24">
        <v>31046.04</v>
      </c>
      <c r="H31" s="24">
        <v>31046.04</v>
      </c>
      <c r="I31" s="25">
        <f t="shared" si="0"/>
        <v>0</v>
      </c>
    </row>
    <row r="32" spans="1:9" ht="23.25" x14ac:dyDescent="0.35">
      <c r="A32" s="21"/>
      <c r="B32" s="21"/>
      <c r="C32" s="21"/>
      <c r="D32" s="22">
        <v>9995</v>
      </c>
      <c r="E32" s="22">
        <v>2241</v>
      </c>
      <c r="F32" s="48" t="s">
        <v>36</v>
      </c>
      <c r="G32" s="24">
        <v>31035</v>
      </c>
      <c r="H32" s="24">
        <v>31035</v>
      </c>
      <c r="I32" s="25">
        <f t="shared" si="0"/>
        <v>0</v>
      </c>
    </row>
    <row r="33" spans="1:9" ht="23.25" x14ac:dyDescent="0.35">
      <c r="A33" s="21"/>
      <c r="B33" s="21"/>
      <c r="C33" s="21"/>
      <c r="D33" s="22">
        <v>9995</v>
      </c>
      <c r="E33" s="22">
        <v>2242</v>
      </c>
      <c r="F33" s="48" t="s">
        <v>37</v>
      </c>
      <c r="G33" s="24"/>
      <c r="H33" s="24"/>
      <c r="I33" s="25">
        <f t="shared" si="0"/>
        <v>0</v>
      </c>
    </row>
    <row r="34" spans="1:9" ht="23.25" x14ac:dyDescent="0.35">
      <c r="A34" s="21"/>
      <c r="B34" s="21"/>
      <c r="C34" s="21"/>
      <c r="D34" s="22">
        <v>9995</v>
      </c>
      <c r="E34" s="22">
        <v>2243</v>
      </c>
      <c r="F34" s="48" t="s">
        <v>38</v>
      </c>
      <c r="G34" s="24"/>
      <c r="H34" s="24"/>
      <c r="I34" s="25">
        <f t="shared" si="0"/>
        <v>0</v>
      </c>
    </row>
    <row r="35" spans="1:9" ht="23.25" x14ac:dyDescent="0.35">
      <c r="A35" s="21"/>
      <c r="B35" s="21"/>
      <c r="C35" s="21"/>
      <c r="D35" s="22">
        <v>9995</v>
      </c>
      <c r="E35" s="22">
        <v>2244</v>
      </c>
      <c r="F35" s="48" t="s">
        <v>39</v>
      </c>
      <c r="G35" s="24">
        <v>25130</v>
      </c>
      <c r="H35" s="24">
        <v>25130</v>
      </c>
      <c r="I35" s="25">
        <f t="shared" si="0"/>
        <v>0</v>
      </c>
    </row>
    <row r="36" spans="1:9" ht="23.25" x14ac:dyDescent="0.35">
      <c r="A36" s="21"/>
      <c r="B36" s="21"/>
      <c r="C36" s="21"/>
      <c r="D36" s="22">
        <v>9995</v>
      </c>
      <c r="E36" s="22">
        <v>2251</v>
      </c>
      <c r="F36" s="48" t="s">
        <v>40</v>
      </c>
      <c r="G36" s="24">
        <v>28920.71</v>
      </c>
      <c r="H36" s="24">
        <v>28920.71</v>
      </c>
      <c r="I36" s="25">
        <f t="shared" si="0"/>
        <v>0</v>
      </c>
    </row>
    <row r="37" spans="1:9" ht="23.25" x14ac:dyDescent="0.35">
      <c r="A37" s="21"/>
      <c r="B37" s="21"/>
      <c r="C37" s="21"/>
      <c r="D37" s="22">
        <v>9995</v>
      </c>
      <c r="E37" s="22">
        <v>2253</v>
      </c>
      <c r="F37" s="48" t="s">
        <v>41</v>
      </c>
      <c r="G37" s="24">
        <v>16992</v>
      </c>
      <c r="H37" s="24">
        <v>16992</v>
      </c>
      <c r="I37" s="25">
        <f t="shared" si="0"/>
        <v>0</v>
      </c>
    </row>
    <row r="38" spans="1:9" ht="23.25" x14ac:dyDescent="0.35">
      <c r="A38" s="21"/>
      <c r="B38" s="21"/>
      <c r="C38" s="21"/>
      <c r="D38" s="22">
        <v>9995</v>
      </c>
      <c r="E38" s="22">
        <v>2254</v>
      </c>
      <c r="F38" s="48" t="s">
        <v>42</v>
      </c>
      <c r="G38" s="24"/>
      <c r="H38" s="24"/>
      <c r="I38" s="25">
        <f t="shared" si="0"/>
        <v>0</v>
      </c>
    </row>
    <row r="39" spans="1:9" ht="23.25" x14ac:dyDescent="0.35">
      <c r="A39" s="21"/>
      <c r="B39" s="21"/>
      <c r="C39" s="21"/>
      <c r="D39" s="22">
        <v>9995</v>
      </c>
      <c r="E39" s="22">
        <v>2258</v>
      </c>
      <c r="F39" s="48" t="s">
        <v>43</v>
      </c>
      <c r="G39" s="24">
        <v>15859.2</v>
      </c>
      <c r="H39" s="24">
        <v>15859.2</v>
      </c>
      <c r="I39" s="25">
        <f t="shared" si="0"/>
        <v>0</v>
      </c>
    </row>
    <row r="40" spans="1:9" ht="23.25" x14ac:dyDescent="0.35">
      <c r="A40" s="21"/>
      <c r="B40" s="21"/>
      <c r="C40" s="21"/>
      <c r="D40" s="22">
        <v>9995</v>
      </c>
      <c r="E40" s="22">
        <v>2261</v>
      </c>
      <c r="F40" s="48" t="s">
        <v>44</v>
      </c>
      <c r="G40" s="24"/>
      <c r="H40" s="24"/>
      <c r="I40" s="25">
        <f t="shared" si="0"/>
        <v>0</v>
      </c>
    </row>
    <row r="41" spans="1:9" ht="23.25" x14ac:dyDescent="0.35">
      <c r="A41" s="21"/>
      <c r="B41" s="21"/>
      <c r="C41" s="21"/>
      <c r="D41" s="22">
        <v>9995</v>
      </c>
      <c r="E41" s="22">
        <v>2262</v>
      </c>
      <c r="F41" s="48" t="s">
        <v>45</v>
      </c>
      <c r="G41" s="24">
        <v>1844846.02</v>
      </c>
      <c r="H41" s="24">
        <v>1844846.02</v>
      </c>
      <c r="I41" s="25">
        <f t="shared" si="0"/>
        <v>0</v>
      </c>
    </row>
    <row r="42" spans="1:9" ht="23.25" x14ac:dyDescent="0.35">
      <c r="A42" s="21"/>
      <c r="B42" s="21"/>
      <c r="C42" s="21"/>
      <c r="D42" s="22">
        <v>9995</v>
      </c>
      <c r="E42" s="22">
        <v>2263</v>
      </c>
      <c r="F42" s="48" t="s">
        <v>46</v>
      </c>
      <c r="G42" s="24">
        <v>2494718.67</v>
      </c>
      <c r="H42" s="24">
        <v>2494718.67</v>
      </c>
      <c r="I42" s="25">
        <f t="shared" si="0"/>
        <v>0</v>
      </c>
    </row>
    <row r="43" spans="1:9" ht="23.25" x14ac:dyDescent="0.35">
      <c r="A43" s="21"/>
      <c r="B43" s="21"/>
      <c r="C43" s="21"/>
      <c r="D43" s="22">
        <v>9995</v>
      </c>
      <c r="E43" s="22">
        <v>2271</v>
      </c>
      <c r="F43" s="48" t="s">
        <v>47</v>
      </c>
      <c r="G43" s="24">
        <v>124269.39</v>
      </c>
      <c r="H43" s="24">
        <v>124269.39</v>
      </c>
      <c r="I43" s="25">
        <f t="shared" si="0"/>
        <v>0</v>
      </c>
    </row>
    <row r="44" spans="1:9" ht="23.25" x14ac:dyDescent="0.35">
      <c r="A44" s="21"/>
      <c r="B44" s="21"/>
      <c r="C44" s="21"/>
      <c r="D44" s="22">
        <v>9995</v>
      </c>
      <c r="E44" s="22">
        <v>2272</v>
      </c>
      <c r="F44" s="48" t="s">
        <v>48</v>
      </c>
      <c r="G44" s="24">
        <v>674344.38</v>
      </c>
      <c r="H44" s="24">
        <v>674344.38</v>
      </c>
      <c r="I44" s="25">
        <f t="shared" si="0"/>
        <v>0</v>
      </c>
    </row>
    <row r="45" spans="1:9" ht="23.25" x14ac:dyDescent="0.35">
      <c r="A45" s="21"/>
      <c r="B45" s="21"/>
      <c r="C45" s="21"/>
      <c r="D45" s="22">
        <v>9995</v>
      </c>
      <c r="E45" s="22">
        <v>2281</v>
      </c>
      <c r="F45" s="48" t="s">
        <v>49</v>
      </c>
      <c r="G45" s="24">
        <v>1500</v>
      </c>
      <c r="H45" s="24">
        <v>1500</v>
      </c>
      <c r="I45" s="25">
        <f t="shared" si="0"/>
        <v>0</v>
      </c>
    </row>
    <row r="46" spans="1:9" ht="23.25" x14ac:dyDescent="0.35">
      <c r="A46" s="21"/>
      <c r="B46" s="21"/>
      <c r="C46" s="21"/>
      <c r="D46" s="22">
        <v>9995</v>
      </c>
      <c r="E46" s="22">
        <v>2282</v>
      </c>
      <c r="F46" s="48" t="s">
        <v>50</v>
      </c>
      <c r="G46" s="24">
        <v>73875.45</v>
      </c>
      <c r="H46" s="24">
        <v>73875.45</v>
      </c>
      <c r="I46" s="25">
        <f t="shared" si="0"/>
        <v>0</v>
      </c>
    </row>
    <row r="47" spans="1:9" ht="23.25" x14ac:dyDescent="0.35">
      <c r="A47" s="21"/>
      <c r="B47" s="21"/>
      <c r="C47" s="21"/>
      <c r="D47" s="22">
        <v>9995</v>
      </c>
      <c r="E47" s="22">
        <v>2284</v>
      </c>
      <c r="F47" s="48" t="s">
        <v>51</v>
      </c>
      <c r="G47" s="24"/>
      <c r="H47" s="24"/>
      <c r="I47" s="25">
        <f t="shared" si="0"/>
        <v>0</v>
      </c>
    </row>
    <row r="48" spans="1:9" ht="23.25" x14ac:dyDescent="0.35">
      <c r="A48" s="21"/>
      <c r="B48" s="21"/>
      <c r="C48" s="21"/>
      <c r="D48" s="22">
        <v>9995</v>
      </c>
      <c r="E48" s="22">
        <v>2285</v>
      </c>
      <c r="F48" s="48" t="s">
        <v>52</v>
      </c>
      <c r="G48" s="24">
        <v>23600</v>
      </c>
      <c r="H48" s="24">
        <v>23600</v>
      </c>
      <c r="I48" s="25"/>
    </row>
    <row r="49" spans="1:9" ht="23.25" x14ac:dyDescent="0.35">
      <c r="A49" s="21"/>
      <c r="B49" s="21"/>
      <c r="C49" s="21"/>
      <c r="D49" s="22">
        <v>9995</v>
      </c>
      <c r="E49" s="22">
        <v>2286</v>
      </c>
      <c r="F49" s="48" t="s">
        <v>53</v>
      </c>
      <c r="G49" s="24">
        <v>89886</v>
      </c>
      <c r="H49" s="24">
        <v>89886</v>
      </c>
      <c r="I49" s="25">
        <f t="shared" si="0"/>
        <v>0</v>
      </c>
    </row>
    <row r="50" spans="1:9" ht="23.25" x14ac:dyDescent="0.35">
      <c r="A50" s="21"/>
      <c r="B50" s="21"/>
      <c r="C50" s="21"/>
      <c r="D50" s="22">
        <v>9995</v>
      </c>
      <c r="E50" s="26">
        <v>2287</v>
      </c>
      <c r="F50" s="48" t="s">
        <v>54</v>
      </c>
      <c r="G50" s="24">
        <v>923344.44</v>
      </c>
      <c r="H50" s="24">
        <v>923344.44</v>
      </c>
      <c r="I50" s="25">
        <f t="shared" si="0"/>
        <v>0</v>
      </c>
    </row>
    <row r="51" spans="1:9" ht="24" thickBot="1" x14ac:dyDescent="0.4">
      <c r="A51" s="21"/>
      <c r="B51" s="21"/>
      <c r="C51" s="21"/>
      <c r="D51" s="22">
        <v>9995</v>
      </c>
      <c r="E51" s="22">
        <v>2288</v>
      </c>
      <c r="F51" s="48" t="s">
        <v>55</v>
      </c>
      <c r="G51" s="24">
        <v>26055</v>
      </c>
      <c r="H51" s="24">
        <v>26055</v>
      </c>
      <c r="I51" s="25">
        <f t="shared" si="0"/>
        <v>0</v>
      </c>
    </row>
    <row r="52" spans="1:9" ht="24" thickBot="1" x14ac:dyDescent="0.4">
      <c r="A52" s="49"/>
      <c r="B52" s="31"/>
      <c r="C52" s="31"/>
      <c r="D52" s="50"/>
      <c r="E52" s="32"/>
      <c r="F52" s="33" t="s">
        <v>56</v>
      </c>
      <c r="G52" s="51">
        <f>SUM(G21:G51)</f>
        <v>9089237.1199999992</v>
      </c>
      <c r="H52" s="52">
        <f>SUM(H21:H51)</f>
        <v>9089237.1199999992</v>
      </c>
      <c r="I52" s="25">
        <f t="shared" si="0"/>
        <v>0</v>
      </c>
    </row>
    <row r="53" spans="1:9" ht="23.25" x14ac:dyDescent="0.35">
      <c r="A53" s="53"/>
      <c r="B53" s="54"/>
      <c r="C53" s="54"/>
      <c r="D53" s="55"/>
      <c r="E53" s="55"/>
      <c r="F53" s="56" t="s">
        <v>57</v>
      </c>
      <c r="G53" s="57"/>
      <c r="H53" s="58"/>
      <c r="I53" s="25">
        <f t="shared" si="0"/>
        <v>0</v>
      </c>
    </row>
    <row r="54" spans="1:9" ht="23.25" x14ac:dyDescent="0.35">
      <c r="A54" s="21"/>
      <c r="B54" s="21"/>
      <c r="C54" s="21"/>
      <c r="D54" s="22">
        <v>9995</v>
      </c>
      <c r="E54" s="22">
        <v>2311</v>
      </c>
      <c r="F54" s="23" t="s">
        <v>58</v>
      </c>
      <c r="G54" s="24">
        <v>198850.89</v>
      </c>
      <c r="H54" s="24">
        <v>198850.89</v>
      </c>
      <c r="I54" s="25">
        <f t="shared" si="0"/>
        <v>0</v>
      </c>
    </row>
    <row r="55" spans="1:9" ht="23.25" x14ac:dyDescent="0.35">
      <c r="A55" s="21"/>
      <c r="B55" s="21"/>
      <c r="C55" s="21"/>
      <c r="D55" s="22">
        <v>9995</v>
      </c>
      <c r="E55" s="22">
        <v>2313</v>
      </c>
      <c r="F55" s="48" t="s">
        <v>59</v>
      </c>
      <c r="G55" s="24">
        <v>47560</v>
      </c>
      <c r="H55" s="24">
        <v>47560</v>
      </c>
      <c r="I55" s="25">
        <f t="shared" si="0"/>
        <v>0</v>
      </c>
    </row>
    <row r="56" spans="1:9" ht="23.25" x14ac:dyDescent="0.35">
      <c r="A56" s="21"/>
      <c r="B56" s="21"/>
      <c r="C56" s="21"/>
      <c r="D56" s="22">
        <v>9995</v>
      </c>
      <c r="E56" s="22">
        <v>2323</v>
      </c>
      <c r="F56" s="23" t="s">
        <v>60</v>
      </c>
      <c r="G56" s="24">
        <v>3475.01</v>
      </c>
      <c r="H56" s="24">
        <v>3475.01</v>
      </c>
      <c r="I56" s="25">
        <f t="shared" si="0"/>
        <v>0</v>
      </c>
    </row>
    <row r="57" spans="1:9" ht="23.25" x14ac:dyDescent="0.35">
      <c r="A57" s="21"/>
      <c r="B57" s="21"/>
      <c r="C57" s="21"/>
      <c r="D57" s="22">
        <v>9995</v>
      </c>
      <c r="E57" s="22">
        <v>2331</v>
      </c>
      <c r="F57" s="23" t="s">
        <v>61</v>
      </c>
      <c r="G57" s="24"/>
      <c r="H57" s="24"/>
      <c r="I57" s="25">
        <f t="shared" si="0"/>
        <v>0</v>
      </c>
    </row>
    <row r="58" spans="1:9" ht="23.25" x14ac:dyDescent="0.35">
      <c r="A58" s="21"/>
      <c r="B58" s="21"/>
      <c r="C58" s="21"/>
      <c r="D58" s="22">
        <v>9995</v>
      </c>
      <c r="E58" s="22">
        <v>2332</v>
      </c>
      <c r="F58" s="48" t="s">
        <v>62</v>
      </c>
      <c r="G58" s="24">
        <v>93407.86</v>
      </c>
      <c r="H58" s="24">
        <v>93407.86</v>
      </c>
      <c r="I58" s="25"/>
    </row>
    <row r="59" spans="1:9" ht="23.25" x14ac:dyDescent="0.35">
      <c r="A59" s="21"/>
      <c r="B59" s="21"/>
      <c r="C59" s="21"/>
      <c r="D59" s="22">
        <v>9995</v>
      </c>
      <c r="E59" s="22">
        <v>2334</v>
      </c>
      <c r="F59" s="23" t="s">
        <v>63</v>
      </c>
      <c r="G59" s="24"/>
      <c r="H59" s="24"/>
      <c r="I59" s="25">
        <f t="shared" si="0"/>
        <v>0</v>
      </c>
    </row>
    <row r="60" spans="1:9" ht="23.25" x14ac:dyDescent="0.35">
      <c r="A60" s="21"/>
      <c r="B60" s="21"/>
      <c r="C60" s="21"/>
      <c r="D60" s="22">
        <v>9995</v>
      </c>
      <c r="E60" s="22">
        <v>2341</v>
      </c>
      <c r="F60" s="23" t="s">
        <v>64</v>
      </c>
      <c r="G60" s="24"/>
      <c r="H60" s="24"/>
      <c r="I60" s="25">
        <f t="shared" si="0"/>
        <v>0</v>
      </c>
    </row>
    <row r="61" spans="1:9" ht="23.25" x14ac:dyDescent="0.35">
      <c r="A61" s="21"/>
      <c r="B61" s="21"/>
      <c r="C61" s="21"/>
      <c r="D61" s="22">
        <v>9995</v>
      </c>
      <c r="E61" s="22">
        <v>2353</v>
      </c>
      <c r="F61" s="23" t="s">
        <v>65</v>
      </c>
      <c r="G61" s="24">
        <v>90206.28</v>
      </c>
      <c r="H61" s="24">
        <v>90206.28</v>
      </c>
      <c r="I61" s="25">
        <f t="shared" si="0"/>
        <v>0</v>
      </c>
    </row>
    <row r="62" spans="1:9" ht="23.25" x14ac:dyDescent="0.35">
      <c r="A62" s="21"/>
      <c r="B62" s="21"/>
      <c r="C62" s="21"/>
      <c r="D62" s="22">
        <v>9995</v>
      </c>
      <c r="E62" s="22">
        <v>2362</v>
      </c>
      <c r="F62" s="23" t="s">
        <v>66</v>
      </c>
      <c r="G62" s="24"/>
      <c r="H62" s="24"/>
      <c r="I62" s="25"/>
    </row>
    <row r="63" spans="1:9" ht="23.25" x14ac:dyDescent="0.35">
      <c r="A63" s="21"/>
      <c r="B63" s="21"/>
      <c r="C63" s="21"/>
      <c r="D63" s="22">
        <v>9995</v>
      </c>
      <c r="E63" s="22">
        <v>2363</v>
      </c>
      <c r="F63" s="48" t="s">
        <v>67</v>
      </c>
      <c r="G63" s="24">
        <v>23432.89</v>
      </c>
      <c r="H63" s="24">
        <v>23432.89</v>
      </c>
      <c r="I63" s="25"/>
    </row>
    <row r="64" spans="1:9" ht="23.25" x14ac:dyDescent="0.35">
      <c r="A64" s="21"/>
      <c r="B64" s="21"/>
      <c r="C64" s="21"/>
      <c r="D64" s="22">
        <v>9995</v>
      </c>
      <c r="E64" s="22">
        <v>2364</v>
      </c>
      <c r="F64" s="48" t="s">
        <v>68</v>
      </c>
      <c r="G64" s="24">
        <v>6044.85</v>
      </c>
      <c r="H64" s="24">
        <v>6044.85</v>
      </c>
      <c r="I64" s="25"/>
    </row>
    <row r="65" spans="1:9" ht="23.25" x14ac:dyDescent="0.35">
      <c r="A65" s="21"/>
      <c r="B65" s="21"/>
      <c r="C65" s="21"/>
      <c r="D65" s="22">
        <v>9995</v>
      </c>
      <c r="E65" s="22">
        <v>2371</v>
      </c>
      <c r="F65" s="23" t="s">
        <v>69</v>
      </c>
      <c r="G65" s="24">
        <v>961013</v>
      </c>
      <c r="H65" s="24">
        <v>961013</v>
      </c>
      <c r="I65" s="25">
        <f t="shared" si="0"/>
        <v>0</v>
      </c>
    </row>
    <row r="66" spans="1:9" ht="23.25" x14ac:dyDescent="0.35">
      <c r="A66" s="21"/>
      <c r="B66" s="21"/>
      <c r="C66" s="21"/>
      <c r="D66" s="22">
        <v>9995</v>
      </c>
      <c r="E66" s="22">
        <v>2372</v>
      </c>
      <c r="F66" s="48" t="s">
        <v>70</v>
      </c>
      <c r="G66" s="24"/>
      <c r="H66" s="24"/>
      <c r="I66" s="25">
        <f t="shared" si="0"/>
        <v>0</v>
      </c>
    </row>
    <row r="67" spans="1:9" ht="23.25" x14ac:dyDescent="0.35">
      <c r="A67" s="21"/>
      <c r="B67" s="21"/>
      <c r="C67" s="21"/>
      <c r="D67" s="22">
        <v>9995</v>
      </c>
      <c r="E67" s="22">
        <v>2391</v>
      </c>
      <c r="F67" s="23" t="s">
        <v>71</v>
      </c>
      <c r="G67" s="24">
        <v>1229.6500000000001</v>
      </c>
      <c r="H67" s="24">
        <v>1229.6500000000001</v>
      </c>
      <c r="I67" s="25">
        <f t="shared" si="0"/>
        <v>0</v>
      </c>
    </row>
    <row r="68" spans="1:9" ht="23.25" x14ac:dyDescent="0.35">
      <c r="A68" s="21"/>
      <c r="B68" s="21"/>
      <c r="C68" s="21"/>
      <c r="D68" s="22">
        <v>9995</v>
      </c>
      <c r="E68" s="26">
        <v>2392</v>
      </c>
      <c r="F68" s="23" t="s">
        <v>72</v>
      </c>
      <c r="G68" s="24">
        <v>281197.93</v>
      </c>
      <c r="H68" s="24">
        <v>281197.93</v>
      </c>
      <c r="I68" s="25">
        <f t="shared" si="0"/>
        <v>0</v>
      </c>
    </row>
    <row r="69" spans="1:9" ht="23.25" x14ac:dyDescent="0.35">
      <c r="A69" s="21"/>
      <c r="B69" s="21"/>
      <c r="C69" s="21"/>
      <c r="D69" s="22">
        <v>9995</v>
      </c>
      <c r="E69" s="22">
        <v>2394</v>
      </c>
      <c r="F69" s="23" t="s">
        <v>73</v>
      </c>
      <c r="G69" s="24"/>
      <c r="H69" s="24"/>
      <c r="I69" s="25">
        <f t="shared" si="0"/>
        <v>0</v>
      </c>
    </row>
    <row r="70" spans="1:9" ht="23.25" x14ac:dyDescent="0.35">
      <c r="A70" s="21"/>
      <c r="B70" s="21"/>
      <c r="C70" s="21"/>
      <c r="D70" s="22">
        <v>9995</v>
      </c>
      <c r="E70" s="22">
        <v>2395</v>
      </c>
      <c r="F70" s="23" t="s">
        <v>74</v>
      </c>
      <c r="G70" s="24">
        <v>18914.849999999999</v>
      </c>
      <c r="H70" s="24">
        <v>18914.849999999999</v>
      </c>
      <c r="I70" s="25">
        <f t="shared" si="0"/>
        <v>0</v>
      </c>
    </row>
    <row r="71" spans="1:9" ht="23.25" x14ac:dyDescent="0.35">
      <c r="A71" s="21"/>
      <c r="B71" s="21"/>
      <c r="C71" s="21"/>
      <c r="D71" s="22">
        <v>9995</v>
      </c>
      <c r="E71" s="22">
        <v>2396</v>
      </c>
      <c r="F71" s="23" t="s">
        <v>75</v>
      </c>
      <c r="G71" s="24">
        <v>80518.080000000002</v>
      </c>
      <c r="H71" s="24">
        <v>80518.080000000002</v>
      </c>
      <c r="I71" s="25">
        <f t="shared" si="0"/>
        <v>0</v>
      </c>
    </row>
    <row r="72" spans="1:9" ht="24" thickBot="1" x14ac:dyDescent="0.4">
      <c r="A72" s="59"/>
      <c r="B72" s="59"/>
      <c r="C72" s="59"/>
      <c r="D72" s="27">
        <v>9995</v>
      </c>
      <c r="E72" s="27">
        <v>2399</v>
      </c>
      <c r="F72" s="28" t="s">
        <v>76</v>
      </c>
      <c r="G72" s="29">
        <v>20977.06</v>
      </c>
      <c r="H72" s="29">
        <v>20977.06</v>
      </c>
      <c r="I72" s="25">
        <f t="shared" si="0"/>
        <v>0</v>
      </c>
    </row>
    <row r="73" spans="1:9" ht="24" thickBot="1" x14ac:dyDescent="0.4">
      <c r="A73" s="60"/>
      <c r="B73" s="61"/>
      <c r="C73" s="61"/>
      <c r="D73" s="62"/>
      <c r="E73" s="63"/>
      <c r="F73" s="64" t="s">
        <v>77</v>
      </c>
      <c r="G73" s="65">
        <f>SUM(G54:G72)</f>
        <v>1826828.35</v>
      </c>
      <c r="H73" s="66">
        <f>SUM(H54:H72)</f>
        <v>1826828.35</v>
      </c>
      <c r="I73" s="25">
        <f t="shared" si="0"/>
        <v>0</v>
      </c>
    </row>
    <row r="74" spans="1:9" ht="23.25" x14ac:dyDescent="0.35">
      <c r="A74" s="53"/>
      <c r="B74" s="54"/>
      <c r="C74" s="54"/>
      <c r="D74" s="67"/>
      <c r="E74" s="67"/>
      <c r="F74" s="45" t="s">
        <v>78</v>
      </c>
      <c r="G74" s="68"/>
      <c r="H74" s="58"/>
      <c r="I74" s="25">
        <f t="shared" si="0"/>
        <v>0</v>
      </c>
    </row>
    <row r="75" spans="1:9" ht="23.25" x14ac:dyDescent="0.35">
      <c r="A75" s="21"/>
      <c r="B75" s="21"/>
      <c r="C75" s="21"/>
      <c r="D75" s="22">
        <v>9995</v>
      </c>
      <c r="E75" s="22">
        <v>2611</v>
      </c>
      <c r="F75" s="23" t="s">
        <v>79</v>
      </c>
      <c r="G75" s="24">
        <v>58764</v>
      </c>
      <c r="H75" s="24">
        <v>58764</v>
      </c>
      <c r="I75" s="25">
        <f t="shared" si="0"/>
        <v>0</v>
      </c>
    </row>
    <row r="76" spans="1:9" ht="23.25" x14ac:dyDescent="0.35">
      <c r="A76" s="21"/>
      <c r="B76" s="21"/>
      <c r="C76" s="21"/>
      <c r="D76" s="22">
        <v>9995</v>
      </c>
      <c r="E76" s="22">
        <v>2612</v>
      </c>
      <c r="F76" s="23" t="s">
        <v>80</v>
      </c>
      <c r="G76" s="24"/>
      <c r="H76" s="24"/>
      <c r="I76" s="25">
        <f t="shared" si="0"/>
        <v>0</v>
      </c>
    </row>
    <row r="77" spans="1:9" ht="23.25" x14ac:dyDescent="0.35">
      <c r="A77" s="21"/>
      <c r="B77" s="21"/>
      <c r="C77" s="21"/>
      <c r="D77" s="22">
        <v>9995</v>
      </c>
      <c r="E77" s="22">
        <v>2613</v>
      </c>
      <c r="F77" s="23" t="s">
        <v>81</v>
      </c>
      <c r="G77" s="24">
        <v>33040</v>
      </c>
      <c r="H77" s="24">
        <v>33040</v>
      </c>
      <c r="I77" s="25">
        <f t="shared" si="0"/>
        <v>0</v>
      </c>
    </row>
    <row r="78" spans="1:9" ht="23.25" x14ac:dyDescent="0.35">
      <c r="A78" s="21"/>
      <c r="B78" s="21"/>
      <c r="C78" s="21"/>
      <c r="D78" s="22">
        <v>9995</v>
      </c>
      <c r="E78" s="22">
        <v>2614</v>
      </c>
      <c r="F78" s="23" t="s">
        <v>82</v>
      </c>
      <c r="G78" s="24">
        <v>11999</v>
      </c>
      <c r="H78" s="24">
        <v>11999</v>
      </c>
      <c r="I78" s="25">
        <f t="shared" si="0"/>
        <v>0</v>
      </c>
    </row>
    <row r="79" spans="1:9" ht="23.25" x14ac:dyDescent="0.35">
      <c r="A79" s="21"/>
      <c r="B79" s="21"/>
      <c r="C79" s="21"/>
      <c r="D79" s="22">
        <v>9995</v>
      </c>
      <c r="E79" s="22">
        <v>2619</v>
      </c>
      <c r="F79" s="23" t="s">
        <v>83</v>
      </c>
      <c r="G79" s="24"/>
      <c r="H79" s="24"/>
      <c r="I79" s="25">
        <f t="shared" si="0"/>
        <v>0</v>
      </c>
    </row>
    <row r="80" spans="1:9" ht="23.25" x14ac:dyDescent="0.35">
      <c r="A80" s="21"/>
      <c r="B80" s="21"/>
      <c r="C80" s="21"/>
      <c r="D80" s="22">
        <v>9995</v>
      </c>
      <c r="E80" s="22">
        <v>2621</v>
      </c>
      <c r="F80" s="23" t="s">
        <v>84</v>
      </c>
      <c r="G80" s="24">
        <v>122207</v>
      </c>
      <c r="H80" s="24">
        <v>122207</v>
      </c>
      <c r="I80" s="25">
        <f t="shared" si="0"/>
        <v>0</v>
      </c>
    </row>
    <row r="81" spans="1:9" ht="23.25" x14ac:dyDescent="0.35">
      <c r="A81" s="21"/>
      <c r="B81" s="21"/>
      <c r="C81" s="21"/>
      <c r="D81" s="22">
        <v>9995</v>
      </c>
      <c r="E81" s="22">
        <v>2641</v>
      </c>
      <c r="F81" s="23" t="s">
        <v>85</v>
      </c>
      <c r="G81" s="24"/>
      <c r="H81" s="24"/>
      <c r="I81" s="25">
        <f t="shared" si="0"/>
        <v>0</v>
      </c>
    </row>
    <row r="82" spans="1:9" ht="23.25" x14ac:dyDescent="0.35">
      <c r="A82" s="21"/>
      <c r="B82" s="21"/>
      <c r="C82" s="21"/>
      <c r="D82" s="22">
        <v>9995</v>
      </c>
      <c r="E82" s="22">
        <v>2653</v>
      </c>
      <c r="F82" s="23" t="s">
        <v>86</v>
      </c>
      <c r="G82" s="24"/>
      <c r="H82" s="24"/>
      <c r="I82" s="25">
        <f t="shared" si="0"/>
        <v>0</v>
      </c>
    </row>
    <row r="83" spans="1:9" ht="23.25" x14ac:dyDescent="0.35">
      <c r="A83" s="21"/>
      <c r="B83" s="21"/>
      <c r="C83" s="21"/>
      <c r="D83" s="22">
        <v>9995</v>
      </c>
      <c r="E83" s="22">
        <v>2654</v>
      </c>
      <c r="F83" s="23" t="s">
        <v>87</v>
      </c>
      <c r="G83" s="24"/>
      <c r="H83" s="24"/>
      <c r="I83" s="25">
        <f t="shared" si="0"/>
        <v>0</v>
      </c>
    </row>
    <row r="84" spans="1:9" ht="23.25" x14ac:dyDescent="0.35">
      <c r="A84" s="21"/>
      <c r="B84" s="21"/>
      <c r="C84" s="21"/>
      <c r="D84" s="22">
        <v>9995</v>
      </c>
      <c r="E84" s="22">
        <v>2655</v>
      </c>
      <c r="F84" s="23" t="s">
        <v>88</v>
      </c>
      <c r="G84" s="24"/>
      <c r="H84" s="24"/>
      <c r="I84" s="25">
        <f t="shared" si="0"/>
        <v>0</v>
      </c>
    </row>
    <row r="85" spans="1:9" ht="23.25" x14ac:dyDescent="0.35">
      <c r="A85" s="21"/>
      <c r="B85" s="21"/>
      <c r="C85" s="21"/>
      <c r="D85" s="22">
        <v>9995</v>
      </c>
      <c r="E85" s="22">
        <v>2656</v>
      </c>
      <c r="F85" s="23" t="s">
        <v>89</v>
      </c>
      <c r="G85" s="24"/>
      <c r="H85" s="24"/>
      <c r="I85" s="25">
        <f t="shared" si="0"/>
        <v>0</v>
      </c>
    </row>
    <row r="86" spans="1:9" ht="23.25" x14ac:dyDescent="0.35">
      <c r="A86" s="21"/>
      <c r="B86" s="21"/>
      <c r="C86" s="21"/>
      <c r="D86" s="22">
        <v>9995</v>
      </c>
      <c r="E86" s="22">
        <v>2657</v>
      </c>
      <c r="F86" s="23" t="s">
        <v>90</v>
      </c>
      <c r="G86" s="24"/>
      <c r="H86" s="24"/>
      <c r="I86" s="25">
        <f t="shared" si="0"/>
        <v>0</v>
      </c>
    </row>
    <row r="87" spans="1:9" ht="23.25" x14ac:dyDescent="0.35">
      <c r="A87" s="21"/>
      <c r="B87" s="21"/>
      <c r="C87" s="21"/>
      <c r="D87" s="22">
        <v>9995</v>
      </c>
      <c r="E87" s="22">
        <v>2658</v>
      </c>
      <c r="F87" s="23" t="s">
        <v>91</v>
      </c>
      <c r="G87" s="24"/>
      <c r="H87" s="24"/>
      <c r="I87" s="25">
        <f t="shared" si="0"/>
        <v>0</v>
      </c>
    </row>
    <row r="88" spans="1:9" ht="23.25" x14ac:dyDescent="0.35">
      <c r="A88" s="21"/>
      <c r="B88" s="21"/>
      <c r="C88" s="21"/>
      <c r="D88" s="22">
        <v>9995</v>
      </c>
      <c r="E88" s="22">
        <v>2662</v>
      </c>
      <c r="F88" s="28" t="s">
        <v>92</v>
      </c>
      <c r="G88" s="24"/>
      <c r="H88" s="24"/>
      <c r="I88" s="25">
        <f t="shared" ref="I88:I151" si="1">+G88-H88</f>
        <v>0</v>
      </c>
    </row>
    <row r="89" spans="1:9" ht="23.25" x14ac:dyDescent="0.35">
      <c r="A89" s="21"/>
      <c r="B89" s="21"/>
      <c r="C89" s="21"/>
      <c r="D89" s="22">
        <v>9995</v>
      </c>
      <c r="E89" s="26">
        <v>2683</v>
      </c>
      <c r="F89" s="28" t="s">
        <v>93</v>
      </c>
      <c r="G89" s="24"/>
      <c r="H89" s="24"/>
      <c r="I89" s="25">
        <f t="shared" si="1"/>
        <v>0</v>
      </c>
    </row>
    <row r="90" spans="1:9" ht="23.25" x14ac:dyDescent="0.35">
      <c r="A90" s="59"/>
      <c r="B90" s="59"/>
      <c r="C90" s="59"/>
      <c r="D90" s="27"/>
      <c r="E90" s="69">
        <v>2688</v>
      </c>
      <c r="F90" s="28" t="s">
        <v>94</v>
      </c>
      <c r="G90" s="24"/>
      <c r="H90" s="24"/>
      <c r="I90" s="25">
        <f t="shared" si="1"/>
        <v>0</v>
      </c>
    </row>
    <row r="91" spans="1:9" ht="24" thickBot="1" x14ac:dyDescent="0.4">
      <c r="A91" s="59"/>
      <c r="B91" s="59"/>
      <c r="C91" s="59"/>
      <c r="D91" s="27">
        <v>9995</v>
      </c>
      <c r="E91" s="27">
        <v>2712</v>
      </c>
      <c r="F91" s="23" t="s">
        <v>95</v>
      </c>
      <c r="G91" s="24"/>
      <c r="H91" s="24"/>
      <c r="I91" s="25">
        <f t="shared" si="1"/>
        <v>0</v>
      </c>
    </row>
    <row r="92" spans="1:9" ht="24" thickBot="1" x14ac:dyDescent="0.4">
      <c r="A92" s="60"/>
      <c r="B92" s="61"/>
      <c r="C92" s="61"/>
      <c r="D92" s="70"/>
      <c r="E92" s="71"/>
      <c r="F92" s="64" t="s">
        <v>96</v>
      </c>
      <c r="G92" s="72">
        <f>SUM(G75:G91)</f>
        <v>226010</v>
      </c>
      <c r="H92" s="73">
        <f>SUM(H75:H91)</f>
        <v>226010</v>
      </c>
      <c r="I92" s="25">
        <f t="shared" si="1"/>
        <v>0</v>
      </c>
    </row>
    <row r="93" spans="1:9" ht="24" thickBot="1" x14ac:dyDescent="0.4">
      <c r="A93" s="35"/>
      <c r="B93" s="74"/>
      <c r="C93" s="74"/>
      <c r="D93" s="75"/>
      <c r="E93" s="75"/>
      <c r="F93" s="38"/>
      <c r="G93" s="39"/>
      <c r="H93" s="40"/>
      <c r="I93" s="25">
        <f t="shared" si="1"/>
        <v>0</v>
      </c>
    </row>
    <row r="94" spans="1:9" ht="24" thickBot="1" x14ac:dyDescent="0.4">
      <c r="A94" s="41"/>
      <c r="B94" s="42"/>
      <c r="C94" s="42"/>
      <c r="D94" s="76"/>
      <c r="E94" s="77"/>
      <c r="F94" s="33" t="s">
        <v>97</v>
      </c>
      <c r="G94" s="78">
        <f>+G92+G73+G52+G18</f>
        <v>36827113.140000001</v>
      </c>
      <c r="H94" s="79">
        <f>+H92+H73+H52+H18</f>
        <v>36755622.460000001</v>
      </c>
      <c r="I94" s="25">
        <f t="shared" si="1"/>
        <v>71490.679999999702</v>
      </c>
    </row>
    <row r="95" spans="1:9" ht="24" thickBot="1" x14ac:dyDescent="0.4">
      <c r="A95" s="35"/>
      <c r="B95" s="74"/>
      <c r="C95" s="74"/>
      <c r="D95" s="75"/>
      <c r="E95" s="75"/>
      <c r="F95" s="80"/>
      <c r="G95" s="81"/>
      <c r="H95" s="82"/>
      <c r="I95" s="25">
        <f t="shared" si="1"/>
        <v>0</v>
      </c>
    </row>
    <row r="96" spans="1:9" ht="24" thickBot="1" x14ac:dyDescent="0.4">
      <c r="A96" s="83" t="s">
        <v>3</v>
      </c>
      <c r="B96" s="84" t="s">
        <v>4</v>
      </c>
      <c r="C96" s="85" t="s">
        <v>5</v>
      </c>
      <c r="D96" s="84" t="s">
        <v>6</v>
      </c>
      <c r="E96" s="84" t="s">
        <v>7</v>
      </c>
      <c r="F96" s="86"/>
      <c r="G96" s="87"/>
      <c r="H96" s="88"/>
      <c r="I96" s="25">
        <f t="shared" si="1"/>
        <v>0</v>
      </c>
    </row>
    <row r="97" spans="1:9" ht="24" thickBot="1" x14ac:dyDescent="0.4">
      <c r="A97" s="89">
        <v>11</v>
      </c>
      <c r="B97" s="90"/>
      <c r="C97" s="91">
        <v>2</v>
      </c>
      <c r="D97" s="90"/>
      <c r="E97" s="16"/>
      <c r="F97" s="92" t="s">
        <v>10</v>
      </c>
      <c r="G97" s="93" t="s">
        <v>8</v>
      </c>
      <c r="H97" s="94" t="s">
        <v>9</v>
      </c>
      <c r="I97" s="25"/>
    </row>
    <row r="98" spans="1:9" ht="23.25" x14ac:dyDescent="0.35">
      <c r="A98" s="95"/>
      <c r="B98" s="96"/>
      <c r="C98" s="96"/>
      <c r="D98" s="97">
        <v>100</v>
      </c>
      <c r="E98" s="98">
        <v>2111</v>
      </c>
      <c r="F98" s="99" t="s">
        <v>11</v>
      </c>
      <c r="G98" s="100">
        <v>5338961.7</v>
      </c>
      <c r="H98" s="100">
        <v>5338961.7</v>
      </c>
      <c r="I98" s="25">
        <f t="shared" si="1"/>
        <v>0</v>
      </c>
    </row>
    <row r="99" spans="1:9" ht="23.25" x14ac:dyDescent="0.35">
      <c r="A99" s="101"/>
      <c r="B99" s="96"/>
      <c r="C99" s="96"/>
      <c r="D99" s="97">
        <v>100</v>
      </c>
      <c r="E99" s="98">
        <v>2151</v>
      </c>
      <c r="F99" s="23" t="s">
        <v>20</v>
      </c>
      <c r="G99" s="100">
        <v>369005.68</v>
      </c>
      <c r="H99" s="100">
        <v>369005.68</v>
      </c>
      <c r="I99" s="25">
        <f t="shared" si="1"/>
        <v>0</v>
      </c>
    </row>
    <row r="100" spans="1:9" ht="23.25" x14ac:dyDescent="0.35">
      <c r="A100" s="101"/>
      <c r="B100" s="96"/>
      <c r="C100" s="96"/>
      <c r="D100" s="97">
        <v>100</v>
      </c>
      <c r="E100" s="98">
        <v>2152</v>
      </c>
      <c r="F100" s="23" t="s">
        <v>21</v>
      </c>
      <c r="G100" s="100">
        <v>377433.38</v>
      </c>
      <c r="H100" s="100">
        <v>377433.38</v>
      </c>
      <c r="I100" s="25">
        <f t="shared" si="1"/>
        <v>0</v>
      </c>
    </row>
    <row r="101" spans="1:9" ht="23.25" x14ac:dyDescent="0.35">
      <c r="A101" s="101"/>
      <c r="B101" s="96"/>
      <c r="C101" s="96"/>
      <c r="D101" s="97">
        <v>100</v>
      </c>
      <c r="E101" s="98">
        <v>2153</v>
      </c>
      <c r="F101" s="28" t="s">
        <v>22</v>
      </c>
      <c r="G101" s="100">
        <v>48270.52</v>
      </c>
      <c r="H101" s="100">
        <v>48270.52</v>
      </c>
      <c r="I101" s="25">
        <f t="shared" si="1"/>
        <v>0</v>
      </c>
    </row>
    <row r="102" spans="1:9" ht="23.25" x14ac:dyDescent="0.35">
      <c r="A102" s="21"/>
      <c r="B102" s="21"/>
      <c r="C102" s="21"/>
      <c r="D102" s="22">
        <v>9995</v>
      </c>
      <c r="E102" s="26">
        <v>2111</v>
      </c>
      <c r="F102" s="23" t="s">
        <v>11</v>
      </c>
      <c r="G102" s="102">
        <v>7232257.6799999997</v>
      </c>
      <c r="H102" s="102">
        <v>7232257.6799999997</v>
      </c>
      <c r="I102" s="25">
        <f t="shared" si="1"/>
        <v>0</v>
      </c>
    </row>
    <row r="103" spans="1:9" ht="23.25" x14ac:dyDescent="0.35">
      <c r="A103" s="21"/>
      <c r="B103" s="21"/>
      <c r="C103" s="21"/>
      <c r="D103" s="22">
        <v>9995</v>
      </c>
      <c r="E103" s="22">
        <v>2112</v>
      </c>
      <c r="F103" s="23" t="s">
        <v>12</v>
      </c>
      <c r="G103" s="102">
        <v>248848.24</v>
      </c>
      <c r="H103" s="102">
        <v>248848.24</v>
      </c>
      <c r="I103" s="25">
        <f t="shared" si="1"/>
        <v>0</v>
      </c>
    </row>
    <row r="104" spans="1:9" ht="23.25" x14ac:dyDescent="0.35">
      <c r="A104" s="21"/>
      <c r="B104" s="21"/>
      <c r="C104" s="21"/>
      <c r="D104" s="22">
        <v>9995</v>
      </c>
      <c r="E104" s="22">
        <v>2114</v>
      </c>
      <c r="F104" s="23" t="s">
        <v>13</v>
      </c>
      <c r="G104" s="24">
        <v>81836.88</v>
      </c>
      <c r="H104" s="24">
        <v>81836.88</v>
      </c>
      <c r="I104" s="25">
        <f t="shared" si="1"/>
        <v>0</v>
      </c>
    </row>
    <row r="105" spans="1:9" ht="23.25" x14ac:dyDescent="0.35">
      <c r="A105" s="21"/>
      <c r="B105" s="21"/>
      <c r="C105" s="21"/>
      <c r="D105" s="22">
        <v>9995</v>
      </c>
      <c r="E105" s="22">
        <v>2115</v>
      </c>
      <c r="F105" s="23" t="s">
        <v>14</v>
      </c>
      <c r="G105" s="24">
        <v>1094287.3899999999</v>
      </c>
      <c r="H105" s="24">
        <v>1094287.3899999999</v>
      </c>
      <c r="I105" s="25">
        <f t="shared" si="1"/>
        <v>0</v>
      </c>
    </row>
    <row r="106" spans="1:9" ht="23.25" x14ac:dyDescent="0.35">
      <c r="A106" s="21"/>
      <c r="B106" s="21"/>
      <c r="C106" s="21"/>
      <c r="D106" s="22">
        <v>9995</v>
      </c>
      <c r="E106" s="22">
        <v>2116</v>
      </c>
      <c r="F106" s="23" t="s">
        <v>15</v>
      </c>
      <c r="G106" s="24">
        <v>455299.84000000003</v>
      </c>
      <c r="H106" s="24">
        <v>455299.84000000003</v>
      </c>
      <c r="I106" s="25">
        <f t="shared" si="1"/>
        <v>0</v>
      </c>
    </row>
    <row r="107" spans="1:9" ht="23.25" x14ac:dyDescent="0.35">
      <c r="A107" s="21"/>
      <c r="B107" s="21"/>
      <c r="C107" s="21"/>
      <c r="D107" s="22">
        <v>9995</v>
      </c>
      <c r="E107" s="26">
        <v>2122</v>
      </c>
      <c r="F107" s="23" t="s">
        <v>16</v>
      </c>
      <c r="G107" s="24"/>
      <c r="H107" s="24"/>
      <c r="I107" s="25">
        <f t="shared" si="1"/>
        <v>0</v>
      </c>
    </row>
    <row r="108" spans="1:9" ht="23.25" x14ac:dyDescent="0.35">
      <c r="A108" s="21"/>
      <c r="B108" s="21"/>
      <c r="C108" s="21"/>
      <c r="D108" s="22">
        <v>9995</v>
      </c>
      <c r="E108" s="22">
        <v>2132</v>
      </c>
      <c r="F108" s="23" t="s">
        <v>18</v>
      </c>
      <c r="G108" s="24"/>
      <c r="H108" s="24"/>
      <c r="I108" s="25">
        <f t="shared" si="1"/>
        <v>0</v>
      </c>
    </row>
    <row r="109" spans="1:9" ht="23.25" x14ac:dyDescent="0.35">
      <c r="A109" s="21"/>
      <c r="B109" s="21"/>
      <c r="C109" s="21"/>
      <c r="D109" s="22">
        <v>9995</v>
      </c>
      <c r="E109" s="22">
        <v>2141</v>
      </c>
      <c r="F109" s="23" t="s">
        <v>19</v>
      </c>
      <c r="G109" s="24"/>
      <c r="H109" s="24"/>
      <c r="I109" s="25">
        <f t="shared" si="1"/>
        <v>0</v>
      </c>
    </row>
    <row r="110" spans="1:9" ht="23.25" x14ac:dyDescent="0.35">
      <c r="A110" s="21"/>
      <c r="B110" s="21"/>
      <c r="C110" s="21"/>
      <c r="D110" s="22">
        <v>9995</v>
      </c>
      <c r="E110" s="22">
        <v>2151</v>
      </c>
      <c r="F110" s="23" t="s">
        <v>20</v>
      </c>
      <c r="G110" s="24">
        <v>511819.89</v>
      </c>
      <c r="H110" s="24">
        <v>511819.89</v>
      </c>
      <c r="I110" s="25">
        <f t="shared" si="1"/>
        <v>0</v>
      </c>
    </row>
    <row r="111" spans="1:9" ht="23.25" x14ac:dyDescent="0.35">
      <c r="A111" s="21"/>
      <c r="B111" s="21"/>
      <c r="C111" s="21"/>
      <c r="D111" s="22">
        <v>9995</v>
      </c>
      <c r="E111" s="22">
        <v>2152</v>
      </c>
      <c r="F111" s="23" t="s">
        <v>21</v>
      </c>
      <c r="G111" s="24">
        <v>513655.03999999998</v>
      </c>
      <c r="H111" s="24">
        <v>513655.03999999998</v>
      </c>
      <c r="I111" s="25">
        <f t="shared" si="1"/>
        <v>0</v>
      </c>
    </row>
    <row r="112" spans="1:9" ht="24" thickBot="1" x14ac:dyDescent="0.4">
      <c r="A112" s="59"/>
      <c r="B112" s="59"/>
      <c r="C112" s="59"/>
      <c r="D112" s="27">
        <v>9995</v>
      </c>
      <c r="E112" s="27">
        <v>2153</v>
      </c>
      <c r="F112" s="28" t="s">
        <v>22</v>
      </c>
      <c r="G112" s="29">
        <v>73174.69</v>
      </c>
      <c r="H112" s="29">
        <v>73174.69</v>
      </c>
      <c r="I112" s="25">
        <f t="shared" si="1"/>
        <v>0</v>
      </c>
    </row>
    <row r="113" spans="1:9" ht="24" thickBot="1" x14ac:dyDescent="0.4">
      <c r="A113" s="103"/>
      <c r="B113" s="104"/>
      <c r="C113" s="104"/>
      <c r="D113" s="105"/>
      <c r="E113" s="105"/>
      <c r="F113" s="106" t="s">
        <v>23</v>
      </c>
      <c r="G113" s="107">
        <f>SUM(G98:G112)</f>
        <v>16344850.93</v>
      </c>
      <c r="H113" s="108">
        <f>SUM(H98:H112)</f>
        <v>16344850.93</v>
      </c>
      <c r="I113" s="25">
        <f t="shared" si="1"/>
        <v>0</v>
      </c>
    </row>
    <row r="114" spans="1:9" ht="24" thickBot="1" x14ac:dyDescent="0.4">
      <c r="A114" s="35"/>
      <c r="B114" s="36"/>
      <c r="C114" s="36"/>
      <c r="D114" s="37"/>
      <c r="E114" s="37"/>
      <c r="F114" s="38"/>
      <c r="G114" s="39"/>
      <c r="H114" s="109"/>
      <c r="I114" s="25">
        <f t="shared" si="1"/>
        <v>0</v>
      </c>
    </row>
    <row r="115" spans="1:9" ht="23.25" x14ac:dyDescent="0.35">
      <c r="A115" s="41"/>
      <c r="B115" s="42"/>
      <c r="C115" s="42"/>
      <c r="D115" s="43"/>
      <c r="E115" s="44"/>
      <c r="F115" s="45" t="s">
        <v>24</v>
      </c>
      <c r="G115" s="110"/>
      <c r="H115" s="111"/>
      <c r="I115" s="25">
        <f t="shared" si="1"/>
        <v>0</v>
      </c>
    </row>
    <row r="116" spans="1:9" ht="23.25" x14ac:dyDescent="0.35">
      <c r="A116" s="21"/>
      <c r="B116" s="21"/>
      <c r="C116" s="21"/>
      <c r="D116" s="22">
        <v>9995</v>
      </c>
      <c r="E116" s="22">
        <v>2212</v>
      </c>
      <c r="F116" s="48" t="s">
        <v>25</v>
      </c>
      <c r="G116" s="24"/>
      <c r="H116" s="24"/>
      <c r="I116" s="25">
        <f t="shared" si="1"/>
        <v>0</v>
      </c>
    </row>
    <row r="117" spans="1:9" ht="23.25" x14ac:dyDescent="0.35">
      <c r="A117" s="21"/>
      <c r="B117" s="21"/>
      <c r="C117" s="21"/>
      <c r="D117" s="26">
        <v>9995</v>
      </c>
      <c r="E117" s="26">
        <v>2213</v>
      </c>
      <c r="F117" s="48" t="s">
        <v>26</v>
      </c>
      <c r="G117" s="24"/>
      <c r="H117" s="24"/>
      <c r="I117" s="25">
        <f t="shared" si="1"/>
        <v>0</v>
      </c>
    </row>
    <row r="118" spans="1:9" ht="23.25" x14ac:dyDescent="0.35">
      <c r="A118" s="21"/>
      <c r="B118" s="21"/>
      <c r="C118" s="21"/>
      <c r="D118" s="26">
        <v>9995</v>
      </c>
      <c r="E118" s="26">
        <v>2214</v>
      </c>
      <c r="F118" s="48" t="s">
        <v>27</v>
      </c>
      <c r="G118" s="24">
        <v>1355</v>
      </c>
      <c r="H118" s="24">
        <v>1355</v>
      </c>
      <c r="I118" s="25">
        <f t="shared" si="1"/>
        <v>0</v>
      </c>
    </row>
    <row r="119" spans="1:9" ht="23.25" x14ac:dyDescent="0.35">
      <c r="A119" s="21"/>
      <c r="B119" s="21"/>
      <c r="C119" s="21"/>
      <c r="D119" s="26">
        <v>9995</v>
      </c>
      <c r="E119" s="26">
        <v>2215</v>
      </c>
      <c r="F119" s="48" t="s">
        <v>28</v>
      </c>
      <c r="G119" s="24">
        <v>82161.13</v>
      </c>
      <c r="H119" s="24">
        <v>82161.13</v>
      </c>
      <c r="I119" s="25">
        <f t="shared" si="1"/>
        <v>0</v>
      </c>
    </row>
    <row r="120" spans="1:9" ht="23.25" x14ac:dyDescent="0.35">
      <c r="A120" s="21"/>
      <c r="B120" s="21"/>
      <c r="C120" s="21"/>
      <c r="D120" s="26">
        <v>9995</v>
      </c>
      <c r="E120" s="26">
        <v>2216</v>
      </c>
      <c r="F120" s="48" t="s">
        <v>29</v>
      </c>
      <c r="G120" s="24">
        <v>378773.3</v>
      </c>
      <c r="H120" s="24">
        <v>378773.3</v>
      </c>
      <c r="I120" s="25">
        <f t="shared" si="1"/>
        <v>0</v>
      </c>
    </row>
    <row r="121" spans="1:9" ht="23.25" x14ac:dyDescent="0.35">
      <c r="A121" s="21"/>
      <c r="B121" s="21"/>
      <c r="C121" s="21"/>
      <c r="D121" s="26">
        <v>9995</v>
      </c>
      <c r="E121" s="26">
        <v>2217</v>
      </c>
      <c r="F121" s="48" t="s">
        <v>30</v>
      </c>
      <c r="G121" s="24">
        <v>6237</v>
      </c>
      <c r="H121" s="24">
        <v>6237</v>
      </c>
      <c r="I121" s="25">
        <f t="shared" si="1"/>
        <v>0</v>
      </c>
    </row>
    <row r="122" spans="1:9" ht="23.25" x14ac:dyDescent="0.35">
      <c r="A122" s="21"/>
      <c r="B122" s="21"/>
      <c r="C122" s="21"/>
      <c r="D122" s="26">
        <v>9995</v>
      </c>
      <c r="E122" s="26">
        <v>2218</v>
      </c>
      <c r="F122" s="48" t="s">
        <v>31</v>
      </c>
      <c r="G122" s="24">
        <v>7355.57</v>
      </c>
      <c r="H122" s="24">
        <v>7355.57</v>
      </c>
      <c r="I122" s="25">
        <f t="shared" si="1"/>
        <v>0</v>
      </c>
    </row>
    <row r="123" spans="1:9" ht="23.25" x14ac:dyDescent="0.35">
      <c r="A123" s="21"/>
      <c r="B123" s="21"/>
      <c r="C123" s="21"/>
      <c r="D123" s="26">
        <v>9995</v>
      </c>
      <c r="E123" s="26">
        <v>2221</v>
      </c>
      <c r="F123" s="48" t="s">
        <v>32</v>
      </c>
      <c r="G123" s="24"/>
      <c r="H123" s="24"/>
      <c r="I123" s="25">
        <f t="shared" si="1"/>
        <v>0</v>
      </c>
    </row>
    <row r="124" spans="1:9" ht="23.25" x14ac:dyDescent="0.35">
      <c r="A124" s="21"/>
      <c r="B124" s="21"/>
      <c r="C124" s="21"/>
      <c r="D124" s="26">
        <v>9995</v>
      </c>
      <c r="E124" s="26">
        <v>2222</v>
      </c>
      <c r="F124" s="48" t="s">
        <v>33</v>
      </c>
      <c r="G124" s="24"/>
      <c r="H124" s="24"/>
      <c r="I124" s="25">
        <f t="shared" si="1"/>
        <v>0</v>
      </c>
    </row>
    <row r="125" spans="1:9" ht="23.25" x14ac:dyDescent="0.35">
      <c r="A125" s="21"/>
      <c r="B125" s="21"/>
      <c r="C125" s="21"/>
      <c r="D125" s="22">
        <v>9995</v>
      </c>
      <c r="E125" s="22">
        <v>2231</v>
      </c>
      <c r="F125" s="48" t="s">
        <v>34</v>
      </c>
      <c r="G125" s="24"/>
      <c r="H125" s="24"/>
      <c r="I125" s="25">
        <f t="shared" si="1"/>
        <v>0</v>
      </c>
    </row>
    <row r="126" spans="1:9" ht="23.25" x14ac:dyDescent="0.35">
      <c r="A126" s="21"/>
      <c r="B126" s="21"/>
      <c r="C126" s="21"/>
      <c r="D126" s="22">
        <v>9995</v>
      </c>
      <c r="E126" s="22">
        <v>2232</v>
      </c>
      <c r="F126" s="48" t="s">
        <v>35</v>
      </c>
      <c r="G126" s="24"/>
      <c r="H126" s="24"/>
      <c r="I126" s="25">
        <f t="shared" si="1"/>
        <v>0</v>
      </c>
    </row>
    <row r="127" spans="1:9" ht="23.25" x14ac:dyDescent="0.35">
      <c r="A127" s="21"/>
      <c r="B127" s="21"/>
      <c r="C127" s="21"/>
      <c r="D127" s="22">
        <v>9995</v>
      </c>
      <c r="E127" s="22">
        <v>2241</v>
      </c>
      <c r="F127" s="48" t="s">
        <v>36</v>
      </c>
      <c r="G127" s="24"/>
      <c r="H127" s="24"/>
      <c r="I127" s="25">
        <f t="shared" si="1"/>
        <v>0</v>
      </c>
    </row>
    <row r="128" spans="1:9" ht="23.25" x14ac:dyDescent="0.35">
      <c r="A128" s="21"/>
      <c r="B128" s="21"/>
      <c r="C128" s="21"/>
      <c r="D128" s="22">
        <v>9995</v>
      </c>
      <c r="E128" s="22">
        <v>2242</v>
      </c>
      <c r="F128" s="48" t="s">
        <v>37</v>
      </c>
      <c r="G128" s="24"/>
      <c r="H128" s="24"/>
      <c r="I128" s="25">
        <f t="shared" si="1"/>
        <v>0</v>
      </c>
    </row>
    <row r="129" spans="1:9" ht="23.25" x14ac:dyDescent="0.35">
      <c r="A129" s="21"/>
      <c r="B129" s="21"/>
      <c r="C129" s="21"/>
      <c r="D129" s="22">
        <v>9995</v>
      </c>
      <c r="E129" s="22">
        <v>2243</v>
      </c>
      <c r="F129" s="48" t="s">
        <v>38</v>
      </c>
      <c r="G129" s="24"/>
      <c r="H129" s="24"/>
      <c r="I129" s="25">
        <f t="shared" si="1"/>
        <v>0</v>
      </c>
    </row>
    <row r="130" spans="1:9" ht="23.25" x14ac:dyDescent="0.35">
      <c r="A130" s="21"/>
      <c r="B130" s="21"/>
      <c r="C130" s="21"/>
      <c r="D130" s="22">
        <v>9995</v>
      </c>
      <c r="E130" s="22">
        <v>2244</v>
      </c>
      <c r="F130" s="48" t="s">
        <v>39</v>
      </c>
      <c r="G130" s="24"/>
      <c r="H130" s="24"/>
      <c r="I130" s="25">
        <f t="shared" si="1"/>
        <v>0</v>
      </c>
    </row>
    <row r="131" spans="1:9" ht="23.25" x14ac:dyDescent="0.35">
      <c r="A131" s="21"/>
      <c r="B131" s="21"/>
      <c r="C131" s="21"/>
      <c r="D131" s="22">
        <v>9995</v>
      </c>
      <c r="E131" s="22">
        <v>2251</v>
      </c>
      <c r="F131" s="48" t="s">
        <v>40</v>
      </c>
      <c r="G131" s="24">
        <v>1935693.94</v>
      </c>
      <c r="H131" s="24">
        <v>1914060.99</v>
      </c>
      <c r="I131" s="25">
        <f t="shared" si="1"/>
        <v>21632.949999999953</v>
      </c>
    </row>
    <row r="132" spans="1:9" ht="23.25" x14ac:dyDescent="0.35">
      <c r="A132" s="21"/>
      <c r="B132" s="21"/>
      <c r="C132" s="21"/>
      <c r="D132" s="22">
        <v>9995</v>
      </c>
      <c r="E132" s="22">
        <v>2253</v>
      </c>
      <c r="F132" s="48" t="s">
        <v>41</v>
      </c>
      <c r="G132" s="24"/>
      <c r="H132" s="24"/>
      <c r="I132" s="25">
        <f t="shared" si="1"/>
        <v>0</v>
      </c>
    </row>
    <row r="133" spans="1:9" ht="23.25" x14ac:dyDescent="0.35">
      <c r="A133" s="21"/>
      <c r="B133" s="21"/>
      <c r="C133" s="21"/>
      <c r="D133" s="22">
        <v>9995</v>
      </c>
      <c r="E133" s="22">
        <v>2254</v>
      </c>
      <c r="F133" s="48" t="s">
        <v>42</v>
      </c>
      <c r="G133" s="24"/>
      <c r="H133" s="24"/>
      <c r="I133" s="25">
        <f t="shared" si="1"/>
        <v>0</v>
      </c>
    </row>
    <row r="134" spans="1:9" ht="23.25" x14ac:dyDescent="0.35">
      <c r="A134" s="21"/>
      <c r="B134" s="21"/>
      <c r="C134" s="21"/>
      <c r="D134" s="22">
        <v>9995</v>
      </c>
      <c r="E134" s="22">
        <v>2258</v>
      </c>
      <c r="F134" s="48" t="s">
        <v>43</v>
      </c>
      <c r="G134" s="24">
        <v>590</v>
      </c>
      <c r="H134" s="24">
        <v>590</v>
      </c>
      <c r="I134" s="25">
        <f t="shared" si="1"/>
        <v>0</v>
      </c>
    </row>
    <row r="135" spans="1:9" ht="23.25" x14ac:dyDescent="0.35">
      <c r="A135" s="21"/>
      <c r="B135" s="21"/>
      <c r="C135" s="21"/>
      <c r="D135" s="22">
        <v>9995</v>
      </c>
      <c r="E135" s="22">
        <v>2261</v>
      </c>
      <c r="F135" s="48" t="s">
        <v>44</v>
      </c>
      <c r="G135" s="24"/>
      <c r="H135" s="24"/>
      <c r="I135" s="25">
        <f t="shared" si="1"/>
        <v>0</v>
      </c>
    </row>
    <row r="136" spans="1:9" ht="23.25" x14ac:dyDescent="0.35">
      <c r="A136" s="21"/>
      <c r="B136" s="21"/>
      <c r="C136" s="21"/>
      <c r="D136" s="22">
        <v>9995</v>
      </c>
      <c r="E136" s="22">
        <v>2262</v>
      </c>
      <c r="F136" s="48" t="s">
        <v>45</v>
      </c>
      <c r="G136" s="24"/>
      <c r="H136" s="24"/>
      <c r="I136" s="25">
        <f t="shared" si="1"/>
        <v>0</v>
      </c>
    </row>
    <row r="137" spans="1:9" ht="23.25" x14ac:dyDescent="0.35">
      <c r="A137" s="21"/>
      <c r="B137" s="21"/>
      <c r="C137" s="21"/>
      <c r="D137" s="22">
        <v>9995</v>
      </c>
      <c r="E137" s="22">
        <v>2263</v>
      </c>
      <c r="F137" s="48" t="s">
        <v>46</v>
      </c>
      <c r="G137" s="24"/>
      <c r="H137" s="24"/>
      <c r="I137" s="25">
        <f t="shared" si="1"/>
        <v>0</v>
      </c>
    </row>
    <row r="138" spans="1:9" ht="23.25" x14ac:dyDescent="0.35">
      <c r="A138" s="21"/>
      <c r="B138" s="21"/>
      <c r="C138" s="21"/>
      <c r="D138" s="22">
        <v>9995</v>
      </c>
      <c r="E138" s="22">
        <v>2271</v>
      </c>
      <c r="F138" s="48" t="s">
        <v>47</v>
      </c>
      <c r="G138" s="24">
        <v>3206.2</v>
      </c>
      <c r="H138" s="24">
        <v>3206.2</v>
      </c>
      <c r="I138" s="25">
        <f t="shared" si="1"/>
        <v>0</v>
      </c>
    </row>
    <row r="139" spans="1:9" ht="23.25" x14ac:dyDescent="0.35">
      <c r="A139" s="21"/>
      <c r="B139" s="21"/>
      <c r="C139" s="21"/>
      <c r="D139" s="22">
        <v>9995</v>
      </c>
      <c r="E139" s="22">
        <v>2272</v>
      </c>
      <c r="F139" s="48" t="s">
        <v>48</v>
      </c>
      <c r="G139" s="24">
        <v>92440</v>
      </c>
      <c r="H139" s="24">
        <v>92440</v>
      </c>
      <c r="I139" s="25">
        <f t="shared" si="1"/>
        <v>0</v>
      </c>
    </row>
    <row r="140" spans="1:9" ht="23.25" x14ac:dyDescent="0.35">
      <c r="A140" s="21"/>
      <c r="B140" s="21"/>
      <c r="C140" s="21"/>
      <c r="D140" s="22">
        <v>9995</v>
      </c>
      <c r="E140" s="22">
        <v>2281</v>
      </c>
      <c r="F140" s="48" t="s">
        <v>49</v>
      </c>
      <c r="G140" s="24"/>
      <c r="H140" s="24"/>
      <c r="I140" s="25">
        <f t="shared" si="1"/>
        <v>0</v>
      </c>
    </row>
    <row r="141" spans="1:9" ht="23.25" x14ac:dyDescent="0.35">
      <c r="A141" s="21"/>
      <c r="B141" s="21"/>
      <c r="C141" s="21"/>
      <c r="D141" s="22">
        <v>9995</v>
      </c>
      <c r="E141" s="22">
        <v>2282</v>
      </c>
      <c r="F141" s="48" t="s">
        <v>50</v>
      </c>
      <c r="G141" s="24">
        <v>100</v>
      </c>
      <c r="H141" s="24">
        <v>100</v>
      </c>
      <c r="I141" s="25">
        <f t="shared" si="1"/>
        <v>0</v>
      </c>
    </row>
    <row r="142" spans="1:9" ht="23.25" x14ac:dyDescent="0.35">
      <c r="A142" s="21"/>
      <c r="B142" s="21"/>
      <c r="C142" s="21"/>
      <c r="D142" s="22">
        <v>9995</v>
      </c>
      <c r="E142" s="22">
        <v>2284</v>
      </c>
      <c r="F142" s="48" t="s">
        <v>51</v>
      </c>
      <c r="G142" s="24"/>
      <c r="H142" s="24"/>
      <c r="I142" s="25">
        <f t="shared" si="1"/>
        <v>0</v>
      </c>
    </row>
    <row r="143" spans="1:9" ht="23.25" x14ac:dyDescent="0.35">
      <c r="A143" s="21"/>
      <c r="B143" s="21"/>
      <c r="C143" s="21"/>
      <c r="D143" s="22">
        <v>9995</v>
      </c>
      <c r="E143" s="22">
        <v>2286</v>
      </c>
      <c r="F143" s="48" t="s">
        <v>53</v>
      </c>
      <c r="G143" s="24"/>
      <c r="H143" s="24"/>
      <c r="I143" s="25">
        <f t="shared" si="1"/>
        <v>0</v>
      </c>
    </row>
    <row r="144" spans="1:9" ht="23.25" x14ac:dyDescent="0.35">
      <c r="A144" s="21"/>
      <c r="B144" s="21"/>
      <c r="C144" s="21"/>
      <c r="D144" s="22">
        <v>9995</v>
      </c>
      <c r="E144" s="26">
        <v>2287</v>
      </c>
      <c r="F144" s="48" t="s">
        <v>54</v>
      </c>
      <c r="G144" s="24">
        <v>89044.77</v>
      </c>
      <c r="H144" s="24">
        <v>89044.77</v>
      </c>
      <c r="I144" s="25">
        <f t="shared" si="1"/>
        <v>0</v>
      </c>
    </row>
    <row r="145" spans="1:9" ht="24" thickBot="1" x14ac:dyDescent="0.4">
      <c r="A145" s="21"/>
      <c r="B145" s="21"/>
      <c r="C145" s="21"/>
      <c r="D145" s="22">
        <v>9995</v>
      </c>
      <c r="E145" s="22">
        <v>2288</v>
      </c>
      <c r="F145" s="48" t="s">
        <v>55</v>
      </c>
      <c r="G145" s="24"/>
      <c r="H145" s="24"/>
      <c r="I145" s="25">
        <f t="shared" si="1"/>
        <v>0</v>
      </c>
    </row>
    <row r="146" spans="1:9" ht="24" thickBot="1" x14ac:dyDescent="0.4">
      <c r="A146" s="112"/>
      <c r="B146" s="104"/>
      <c r="C146" s="104"/>
      <c r="D146" s="113"/>
      <c r="E146" s="105"/>
      <c r="F146" s="64" t="s">
        <v>98</v>
      </c>
      <c r="G146" s="72">
        <f>SUM(G116:G145)</f>
        <v>2596956.91</v>
      </c>
      <c r="H146" s="66">
        <f>SUM(H116:H145)</f>
        <v>2575323.9600000004</v>
      </c>
      <c r="I146" s="25">
        <f t="shared" si="1"/>
        <v>21632.949999999721</v>
      </c>
    </row>
    <row r="147" spans="1:9" ht="23.25" x14ac:dyDescent="0.35">
      <c r="A147" s="53"/>
      <c r="B147" s="54"/>
      <c r="C147" s="54"/>
      <c r="D147" s="55"/>
      <c r="E147" s="55"/>
      <c r="F147" s="114" t="s">
        <v>57</v>
      </c>
      <c r="G147" s="57"/>
      <c r="H147" s="115"/>
      <c r="I147" s="25">
        <f t="shared" si="1"/>
        <v>0</v>
      </c>
    </row>
    <row r="148" spans="1:9" ht="23.25" x14ac:dyDescent="0.35">
      <c r="A148" s="21"/>
      <c r="B148" s="21"/>
      <c r="C148" s="21"/>
      <c r="D148" s="22">
        <v>9995</v>
      </c>
      <c r="E148" s="22">
        <v>2311</v>
      </c>
      <c r="F148" s="23" t="s">
        <v>58</v>
      </c>
      <c r="G148" s="24">
        <v>27302.38</v>
      </c>
      <c r="H148" s="24">
        <v>27302.38</v>
      </c>
      <c r="I148" s="25">
        <f t="shared" si="1"/>
        <v>0</v>
      </c>
    </row>
    <row r="149" spans="1:9" ht="23.25" x14ac:dyDescent="0.35">
      <c r="A149" s="21"/>
      <c r="B149" s="21"/>
      <c r="C149" s="21"/>
      <c r="D149" s="22">
        <v>9995</v>
      </c>
      <c r="E149" s="22">
        <v>2323</v>
      </c>
      <c r="F149" s="23" t="s">
        <v>60</v>
      </c>
      <c r="G149" s="24"/>
      <c r="H149" s="24"/>
      <c r="I149" s="25">
        <f t="shared" si="1"/>
        <v>0</v>
      </c>
    </row>
    <row r="150" spans="1:9" ht="23.25" x14ac:dyDescent="0.35">
      <c r="A150" s="21"/>
      <c r="B150" s="21"/>
      <c r="C150" s="21"/>
      <c r="D150" s="22">
        <v>9995</v>
      </c>
      <c r="E150" s="22">
        <v>2331</v>
      </c>
      <c r="F150" s="23" t="s">
        <v>61</v>
      </c>
      <c r="G150" s="24"/>
      <c r="H150" s="24"/>
      <c r="I150" s="25">
        <f t="shared" si="1"/>
        <v>0</v>
      </c>
    </row>
    <row r="151" spans="1:9" ht="23.25" x14ac:dyDescent="0.35">
      <c r="A151" s="21"/>
      <c r="B151" s="21"/>
      <c r="C151" s="21"/>
      <c r="D151" s="22">
        <v>9995</v>
      </c>
      <c r="E151" s="22">
        <v>2332</v>
      </c>
      <c r="F151" s="23" t="s">
        <v>99</v>
      </c>
      <c r="G151" s="24"/>
      <c r="H151" s="24"/>
      <c r="I151" s="25">
        <f t="shared" si="1"/>
        <v>0</v>
      </c>
    </row>
    <row r="152" spans="1:9" ht="23.25" x14ac:dyDescent="0.35">
      <c r="A152" s="21"/>
      <c r="B152" s="21"/>
      <c r="C152" s="21"/>
      <c r="D152" s="22">
        <v>9995</v>
      </c>
      <c r="E152" s="22">
        <v>2334</v>
      </c>
      <c r="F152" s="23" t="s">
        <v>63</v>
      </c>
      <c r="G152" s="24"/>
      <c r="H152" s="24"/>
      <c r="I152" s="25">
        <f t="shared" ref="I152:I204" si="2">+G152-H152</f>
        <v>0</v>
      </c>
    </row>
    <row r="153" spans="1:9" ht="23.25" x14ac:dyDescent="0.35">
      <c r="A153" s="21"/>
      <c r="B153" s="21"/>
      <c r="C153" s="21"/>
      <c r="D153" s="22">
        <v>9995</v>
      </c>
      <c r="E153" s="22">
        <v>2341</v>
      </c>
      <c r="F153" s="23" t="s">
        <v>64</v>
      </c>
      <c r="G153" s="24"/>
      <c r="H153" s="24"/>
      <c r="I153" s="25">
        <f t="shared" si="2"/>
        <v>0</v>
      </c>
    </row>
    <row r="154" spans="1:9" ht="23.25" x14ac:dyDescent="0.35">
      <c r="A154" s="21"/>
      <c r="B154" s="21"/>
      <c r="C154" s="21"/>
      <c r="D154" s="22">
        <v>9995</v>
      </c>
      <c r="E154" s="22">
        <v>2353</v>
      </c>
      <c r="F154" s="23" t="s">
        <v>65</v>
      </c>
      <c r="G154" s="24"/>
      <c r="H154" s="24"/>
      <c r="I154" s="25">
        <f t="shared" si="2"/>
        <v>0</v>
      </c>
    </row>
    <row r="155" spans="1:9" ht="23.25" x14ac:dyDescent="0.35">
      <c r="A155" s="21"/>
      <c r="B155" s="21"/>
      <c r="C155" s="21"/>
      <c r="D155" s="22">
        <v>9995</v>
      </c>
      <c r="E155" s="22">
        <v>2354</v>
      </c>
      <c r="F155" s="23" t="s">
        <v>100</v>
      </c>
      <c r="G155" s="24">
        <v>2745</v>
      </c>
      <c r="H155" s="24">
        <v>2745</v>
      </c>
      <c r="I155" s="25"/>
    </row>
    <row r="156" spans="1:9" ht="23.25" x14ac:dyDescent="0.35">
      <c r="A156" s="21"/>
      <c r="B156" s="21"/>
      <c r="C156" s="21"/>
      <c r="D156" s="22">
        <v>9995</v>
      </c>
      <c r="E156" s="22">
        <v>2355</v>
      </c>
      <c r="F156" s="23" t="s">
        <v>101</v>
      </c>
      <c r="G156" s="24">
        <v>7960</v>
      </c>
      <c r="H156" s="24">
        <v>7960</v>
      </c>
      <c r="I156" s="25"/>
    </row>
    <row r="157" spans="1:9" ht="23.25" x14ac:dyDescent="0.35">
      <c r="A157" s="21"/>
      <c r="B157" s="21"/>
      <c r="C157" s="21"/>
      <c r="D157" s="22">
        <v>9995</v>
      </c>
      <c r="E157" s="22">
        <v>2363</v>
      </c>
      <c r="F157" s="23" t="s">
        <v>67</v>
      </c>
      <c r="G157" s="24">
        <v>51.82</v>
      </c>
      <c r="H157" s="24">
        <v>51.82</v>
      </c>
      <c r="I157" s="25">
        <f t="shared" si="2"/>
        <v>0</v>
      </c>
    </row>
    <row r="158" spans="1:9" ht="23.25" x14ac:dyDescent="0.35">
      <c r="A158" s="21"/>
      <c r="B158" s="21"/>
      <c r="C158" s="21"/>
      <c r="D158" s="22">
        <v>9995</v>
      </c>
      <c r="E158" s="22">
        <v>2371</v>
      </c>
      <c r="F158" s="23" t="s">
        <v>69</v>
      </c>
      <c r="G158" s="24">
        <v>85600</v>
      </c>
      <c r="H158" s="24">
        <v>85600</v>
      </c>
      <c r="I158" s="25">
        <f t="shared" si="2"/>
        <v>0</v>
      </c>
    </row>
    <row r="159" spans="1:9" ht="23.25" x14ac:dyDescent="0.35">
      <c r="A159" s="21"/>
      <c r="B159" s="21"/>
      <c r="C159" s="21"/>
      <c r="D159" s="22">
        <v>9995</v>
      </c>
      <c r="E159" s="22">
        <v>2372</v>
      </c>
      <c r="F159" s="23" t="s">
        <v>70</v>
      </c>
      <c r="G159" s="24">
        <v>11210</v>
      </c>
      <c r="H159" s="24">
        <v>11210</v>
      </c>
      <c r="I159" s="25"/>
    </row>
    <row r="160" spans="1:9" ht="23.25" x14ac:dyDescent="0.35">
      <c r="A160" s="21"/>
      <c r="B160" s="21"/>
      <c r="C160" s="21"/>
      <c r="D160" s="22">
        <v>9995</v>
      </c>
      <c r="E160" s="22">
        <v>2391</v>
      </c>
      <c r="F160" s="23" t="s">
        <v>71</v>
      </c>
      <c r="G160" s="24">
        <v>9548</v>
      </c>
      <c r="H160" s="24">
        <v>9548</v>
      </c>
      <c r="I160" s="25">
        <f t="shared" si="2"/>
        <v>0</v>
      </c>
    </row>
    <row r="161" spans="1:9" ht="23.25" x14ac:dyDescent="0.35">
      <c r="A161" s="21"/>
      <c r="B161" s="21"/>
      <c r="C161" s="21"/>
      <c r="D161" s="22">
        <v>9995</v>
      </c>
      <c r="E161" s="26">
        <v>2392</v>
      </c>
      <c r="F161" s="23" t="s">
        <v>102</v>
      </c>
      <c r="G161" s="24">
        <v>14198.7</v>
      </c>
      <c r="H161" s="24">
        <v>14198.7</v>
      </c>
      <c r="I161" s="25">
        <f t="shared" si="2"/>
        <v>0</v>
      </c>
    </row>
    <row r="162" spans="1:9" ht="23.25" x14ac:dyDescent="0.35">
      <c r="A162" s="21"/>
      <c r="B162" s="21"/>
      <c r="C162" s="21"/>
      <c r="D162" s="22">
        <v>9995</v>
      </c>
      <c r="E162" s="22">
        <v>2394</v>
      </c>
      <c r="F162" s="23" t="s">
        <v>73</v>
      </c>
      <c r="G162" s="24"/>
      <c r="H162" s="24"/>
      <c r="I162" s="25">
        <f t="shared" si="2"/>
        <v>0</v>
      </c>
    </row>
    <row r="163" spans="1:9" ht="23.25" x14ac:dyDescent="0.35">
      <c r="A163" s="21"/>
      <c r="B163" s="21"/>
      <c r="C163" s="21"/>
      <c r="D163" s="22">
        <v>9995</v>
      </c>
      <c r="E163" s="22">
        <v>2395</v>
      </c>
      <c r="F163" s="23" t="s">
        <v>74</v>
      </c>
      <c r="G163" s="24">
        <v>11755.6</v>
      </c>
      <c r="H163" s="24">
        <v>11755.6</v>
      </c>
      <c r="I163" s="25">
        <f t="shared" si="2"/>
        <v>0</v>
      </c>
    </row>
    <row r="164" spans="1:9" ht="23.25" x14ac:dyDescent="0.35">
      <c r="A164" s="21"/>
      <c r="B164" s="21"/>
      <c r="C164" s="21"/>
      <c r="D164" s="22">
        <v>9995</v>
      </c>
      <c r="E164" s="22">
        <v>2396</v>
      </c>
      <c r="F164" s="23" t="s">
        <v>75</v>
      </c>
      <c r="G164" s="24">
        <v>1560.43</v>
      </c>
      <c r="H164" s="24">
        <v>1560.43</v>
      </c>
      <c r="I164" s="25">
        <f t="shared" si="2"/>
        <v>0</v>
      </c>
    </row>
    <row r="165" spans="1:9" ht="24" thickBot="1" x14ac:dyDescent="0.4">
      <c r="A165" s="59"/>
      <c r="B165" s="59"/>
      <c r="C165" s="59"/>
      <c r="D165" s="27">
        <v>9995</v>
      </c>
      <c r="E165" s="27">
        <v>2399</v>
      </c>
      <c r="F165" s="28" t="s">
        <v>76</v>
      </c>
      <c r="G165" s="29"/>
      <c r="H165" s="29"/>
      <c r="I165" s="25">
        <f t="shared" si="2"/>
        <v>0</v>
      </c>
    </row>
    <row r="166" spans="1:9" ht="24" thickBot="1" x14ac:dyDescent="0.4">
      <c r="A166" s="60"/>
      <c r="B166" s="61"/>
      <c r="C166" s="61"/>
      <c r="D166" s="62"/>
      <c r="E166" s="63"/>
      <c r="F166" s="64" t="s">
        <v>103</v>
      </c>
      <c r="G166" s="66">
        <f>SUM(G148:G165)</f>
        <v>171931.93000000002</v>
      </c>
      <c r="H166" s="66">
        <f>SUM(H148:H165)</f>
        <v>171931.93000000002</v>
      </c>
      <c r="I166" s="25">
        <f t="shared" si="2"/>
        <v>0</v>
      </c>
    </row>
    <row r="167" spans="1:9" ht="23.25" x14ac:dyDescent="0.35">
      <c r="A167" s="53"/>
      <c r="B167" s="54"/>
      <c r="C167" s="54"/>
      <c r="D167" s="67"/>
      <c r="E167" s="67"/>
      <c r="F167" s="45" t="s">
        <v>78</v>
      </c>
      <c r="G167" s="68"/>
      <c r="H167" s="58"/>
      <c r="I167" s="25">
        <f t="shared" si="2"/>
        <v>0</v>
      </c>
    </row>
    <row r="168" spans="1:9" ht="23.25" x14ac:dyDescent="0.35">
      <c r="A168" s="21"/>
      <c r="B168" s="21"/>
      <c r="C168" s="21"/>
      <c r="D168" s="22">
        <v>9995</v>
      </c>
      <c r="E168" s="22">
        <v>2611</v>
      </c>
      <c r="F168" s="23" t="s">
        <v>79</v>
      </c>
      <c r="G168" s="24"/>
      <c r="H168" s="24"/>
      <c r="I168" s="25">
        <f t="shared" si="2"/>
        <v>0</v>
      </c>
    </row>
    <row r="169" spans="1:9" ht="23.25" x14ac:dyDescent="0.35">
      <c r="A169" s="21"/>
      <c r="B169" s="21"/>
      <c r="C169" s="21"/>
      <c r="D169" s="22">
        <v>9995</v>
      </c>
      <c r="E169" s="22">
        <v>2613</v>
      </c>
      <c r="F169" s="23" t="s">
        <v>81</v>
      </c>
      <c r="G169" s="24"/>
      <c r="H169" s="24"/>
      <c r="I169" s="25">
        <f t="shared" si="2"/>
        <v>0</v>
      </c>
    </row>
    <row r="170" spans="1:9" ht="23.25" x14ac:dyDescent="0.35">
      <c r="A170" s="21"/>
      <c r="B170" s="21"/>
      <c r="C170" s="21"/>
      <c r="D170" s="22">
        <v>9995</v>
      </c>
      <c r="E170" s="22">
        <v>2614</v>
      </c>
      <c r="F170" s="23" t="s">
        <v>82</v>
      </c>
      <c r="G170" s="24">
        <v>8892</v>
      </c>
      <c r="H170" s="24">
        <v>8892</v>
      </c>
      <c r="I170" s="25">
        <f t="shared" si="2"/>
        <v>0</v>
      </c>
    </row>
    <row r="171" spans="1:9" ht="23.25" x14ac:dyDescent="0.35">
      <c r="A171" s="21"/>
      <c r="B171" s="21"/>
      <c r="C171" s="21"/>
      <c r="D171" s="22">
        <v>9995</v>
      </c>
      <c r="E171" s="22">
        <v>2623</v>
      </c>
      <c r="F171" s="23" t="s">
        <v>104</v>
      </c>
      <c r="G171" s="24">
        <v>10443</v>
      </c>
      <c r="H171" s="24">
        <v>10443</v>
      </c>
      <c r="I171" s="25">
        <f t="shared" si="2"/>
        <v>0</v>
      </c>
    </row>
    <row r="172" spans="1:9" ht="23.25" x14ac:dyDescent="0.35">
      <c r="A172" s="21"/>
      <c r="B172" s="21"/>
      <c r="C172" s="21"/>
      <c r="D172" s="22">
        <v>9995</v>
      </c>
      <c r="E172" s="22">
        <v>2641</v>
      </c>
      <c r="F172" s="23" t="s">
        <v>85</v>
      </c>
      <c r="G172" s="24">
        <v>57789.599999999999</v>
      </c>
      <c r="H172" s="24">
        <v>57789.599999999999</v>
      </c>
      <c r="I172" s="25">
        <f t="shared" si="2"/>
        <v>0</v>
      </c>
    </row>
    <row r="173" spans="1:9" ht="23.25" x14ac:dyDescent="0.35">
      <c r="A173" s="21"/>
      <c r="B173" s="21"/>
      <c r="C173" s="21"/>
      <c r="D173" s="22">
        <v>9995</v>
      </c>
      <c r="E173" s="22">
        <v>2654</v>
      </c>
      <c r="F173" s="23" t="s">
        <v>87</v>
      </c>
      <c r="G173" s="24"/>
      <c r="H173" s="24"/>
      <c r="I173" s="25">
        <f t="shared" si="2"/>
        <v>0</v>
      </c>
    </row>
    <row r="174" spans="1:9" ht="23.25" x14ac:dyDescent="0.35">
      <c r="A174" s="21"/>
      <c r="B174" s="21"/>
      <c r="C174" s="21"/>
      <c r="D174" s="22">
        <v>9995</v>
      </c>
      <c r="E174" s="22">
        <v>2655</v>
      </c>
      <c r="F174" s="23" t="s">
        <v>88</v>
      </c>
      <c r="G174" s="24"/>
      <c r="H174" s="24"/>
      <c r="I174" s="25">
        <f t="shared" si="2"/>
        <v>0</v>
      </c>
    </row>
    <row r="175" spans="1:9" ht="23.25" x14ac:dyDescent="0.35">
      <c r="A175" s="21"/>
      <c r="B175" s="21"/>
      <c r="C175" s="21"/>
      <c r="D175" s="22">
        <v>9995</v>
      </c>
      <c r="E175" s="22">
        <v>2656</v>
      </c>
      <c r="F175" s="23" t="s">
        <v>89</v>
      </c>
      <c r="G175" s="24"/>
      <c r="H175" s="24"/>
      <c r="I175" s="25">
        <f t="shared" si="2"/>
        <v>0</v>
      </c>
    </row>
    <row r="176" spans="1:9" ht="23.25" x14ac:dyDescent="0.35">
      <c r="A176" s="21"/>
      <c r="B176" s="21"/>
      <c r="C176" s="21"/>
      <c r="D176" s="22">
        <v>9995</v>
      </c>
      <c r="E176" s="22">
        <v>2657</v>
      </c>
      <c r="F176" s="23" t="s">
        <v>90</v>
      </c>
      <c r="G176" s="24"/>
      <c r="H176" s="24"/>
      <c r="I176" s="25">
        <f t="shared" si="2"/>
        <v>0</v>
      </c>
    </row>
    <row r="177" spans="1:9" ht="23.25" x14ac:dyDescent="0.35">
      <c r="A177" s="21"/>
      <c r="B177" s="21"/>
      <c r="C177" s="21"/>
      <c r="D177" s="22">
        <v>9995</v>
      </c>
      <c r="E177" s="22">
        <v>2658</v>
      </c>
      <c r="F177" s="23" t="s">
        <v>91</v>
      </c>
      <c r="G177" s="24"/>
      <c r="H177" s="24"/>
      <c r="I177" s="25">
        <f t="shared" si="2"/>
        <v>0</v>
      </c>
    </row>
    <row r="178" spans="1:9" ht="23.25" x14ac:dyDescent="0.35">
      <c r="A178" s="21"/>
      <c r="B178" s="21"/>
      <c r="C178" s="21"/>
      <c r="D178" s="22">
        <v>9995</v>
      </c>
      <c r="E178" s="22">
        <v>2683</v>
      </c>
      <c r="F178" s="28" t="s">
        <v>93</v>
      </c>
      <c r="G178" s="24"/>
      <c r="H178" s="24"/>
      <c r="I178" s="25">
        <f t="shared" si="2"/>
        <v>0</v>
      </c>
    </row>
    <row r="179" spans="1:9" ht="24" thickBot="1" x14ac:dyDescent="0.4">
      <c r="A179" s="21"/>
      <c r="B179" s="21"/>
      <c r="C179" s="21"/>
      <c r="D179" s="22">
        <v>9995</v>
      </c>
      <c r="E179" s="26">
        <v>2712</v>
      </c>
      <c r="F179" s="23" t="s">
        <v>95</v>
      </c>
      <c r="G179" s="24"/>
      <c r="H179" s="24"/>
      <c r="I179" s="25">
        <f t="shared" si="2"/>
        <v>0</v>
      </c>
    </row>
    <row r="180" spans="1:9" ht="24" thickBot="1" x14ac:dyDescent="0.4">
      <c r="A180" s="60"/>
      <c r="B180" s="61"/>
      <c r="C180" s="61"/>
      <c r="D180" s="70"/>
      <c r="E180" s="71"/>
      <c r="F180" s="64" t="s">
        <v>96</v>
      </c>
      <c r="G180" s="72">
        <f>SUM(G168:G179)</f>
        <v>77124.600000000006</v>
      </c>
      <c r="H180" s="73">
        <f>SUM(H168:H179)</f>
        <v>77124.600000000006</v>
      </c>
      <c r="I180" s="25">
        <f t="shared" si="2"/>
        <v>0</v>
      </c>
    </row>
    <row r="181" spans="1:9" ht="23.25" x14ac:dyDescent="0.35">
      <c r="A181" s="116"/>
      <c r="B181" s="116"/>
      <c r="C181" s="116"/>
      <c r="D181" s="117"/>
      <c r="E181" s="117"/>
      <c r="F181" s="118"/>
      <c r="G181" s="119"/>
      <c r="H181" s="120"/>
      <c r="I181" s="25">
        <f t="shared" si="2"/>
        <v>0</v>
      </c>
    </row>
    <row r="182" spans="1:9" ht="24" thickBot="1" x14ac:dyDescent="0.4">
      <c r="A182" s="116"/>
      <c r="B182" s="116"/>
      <c r="C182" s="116"/>
      <c r="D182" s="117"/>
      <c r="E182" s="117"/>
      <c r="F182" s="118"/>
      <c r="G182" s="119"/>
      <c r="H182" s="120"/>
      <c r="I182" s="25">
        <f t="shared" si="2"/>
        <v>0</v>
      </c>
    </row>
    <row r="183" spans="1:9" ht="24" thickBot="1" x14ac:dyDescent="0.4">
      <c r="A183" s="60"/>
      <c r="B183" s="61"/>
      <c r="C183" s="61"/>
      <c r="D183" s="121"/>
      <c r="E183" s="122"/>
      <c r="F183" s="64" t="s">
        <v>105</v>
      </c>
      <c r="G183" s="123">
        <f>+G180+G166+G146+G113</f>
        <v>19190864.370000001</v>
      </c>
      <c r="H183" s="124">
        <f>+H180+H166+H146+H113</f>
        <v>19169231.420000002</v>
      </c>
      <c r="I183" s="25">
        <f t="shared" si="2"/>
        <v>21632.949999999255</v>
      </c>
    </row>
    <row r="184" spans="1:9" ht="23.25" x14ac:dyDescent="0.35">
      <c r="A184" s="125"/>
      <c r="B184" s="125"/>
      <c r="C184" s="125"/>
      <c r="D184" s="125"/>
      <c r="E184" s="125"/>
      <c r="F184" s="125"/>
      <c r="G184" s="126"/>
      <c r="H184" s="127"/>
      <c r="I184" s="25">
        <f t="shared" si="2"/>
        <v>0</v>
      </c>
    </row>
    <row r="185" spans="1:9" ht="24" thickBot="1" x14ac:dyDescent="0.4">
      <c r="A185" s="128"/>
      <c r="B185" s="128"/>
      <c r="C185" s="128"/>
      <c r="D185" s="128"/>
      <c r="E185" s="128"/>
      <c r="F185" s="129"/>
      <c r="G185" s="130"/>
      <c r="H185" s="131"/>
      <c r="I185" s="25">
        <f t="shared" si="2"/>
        <v>0</v>
      </c>
    </row>
    <row r="186" spans="1:9" ht="24" thickBot="1" x14ac:dyDescent="0.4">
      <c r="A186" s="89"/>
      <c r="B186" s="90"/>
      <c r="C186" s="90"/>
      <c r="D186" s="90"/>
      <c r="E186" s="90"/>
      <c r="F186" s="84"/>
      <c r="G186" s="84" t="s">
        <v>8</v>
      </c>
      <c r="H186" s="132" t="s">
        <v>9</v>
      </c>
      <c r="I186" s="25"/>
    </row>
    <row r="187" spans="1:9" ht="23.25" x14ac:dyDescent="0.35">
      <c r="A187" s="133" t="s">
        <v>3</v>
      </c>
      <c r="B187" s="134" t="s">
        <v>4</v>
      </c>
      <c r="C187" s="134" t="s">
        <v>106</v>
      </c>
      <c r="D187" s="134" t="s">
        <v>6</v>
      </c>
      <c r="E187" s="134" t="s">
        <v>107</v>
      </c>
      <c r="F187" s="135" t="s">
        <v>108</v>
      </c>
      <c r="G187" s="136"/>
      <c r="H187" s="137"/>
      <c r="I187" s="25">
        <f t="shared" si="2"/>
        <v>0</v>
      </c>
    </row>
    <row r="188" spans="1:9" ht="23.25" x14ac:dyDescent="0.35">
      <c r="A188" s="138">
        <v>98</v>
      </c>
      <c r="B188" s="139"/>
      <c r="C188" s="139"/>
      <c r="D188" s="139">
        <v>9995</v>
      </c>
      <c r="E188" s="139">
        <v>2412</v>
      </c>
      <c r="F188" s="140" t="s">
        <v>109</v>
      </c>
      <c r="G188" s="141">
        <v>156555.17000000001</v>
      </c>
      <c r="H188" s="141">
        <v>156555.17000000001</v>
      </c>
      <c r="I188" s="25">
        <f t="shared" si="2"/>
        <v>0</v>
      </c>
    </row>
    <row r="189" spans="1:9" ht="23.25" x14ac:dyDescent="0.35">
      <c r="A189" s="139"/>
      <c r="B189" s="139"/>
      <c r="C189" s="139"/>
      <c r="D189" s="142">
        <v>9995</v>
      </c>
      <c r="E189" s="142">
        <v>2414</v>
      </c>
      <c r="F189" s="143" t="s">
        <v>110</v>
      </c>
      <c r="G189" s="141"/>
      <c r="H189" s="141"/>
      <c r="I189" s="25">
        <f t="shared" si="2"/>
        <v>0</v>
      </c>
    </row>
    <row r="190" spans="1:9" ht="24" thickBot="1" x14ac:dyDescent="0.4">
      <c r="A190" s="144"/>
      <c r="B190" s="144"/>
      <c r="C190" s="144"/>
      <c r="D190" s="145">
        <v>9995</v>
      </c>
      <c r="E190" s="145">
        <v>2416</v>
      </c>
      <c r="F190" s="146" t="s">
        <v>111</v>
      </c>
      <c r="G190" s="147">
        <v>147210</v>
      </c>
      <c r="H190" s="147">
        <v>147210</v>
      </c>
      <c r="I190" s="25">
        <f t="shared" si="2"/>
        <v>0</v>
      </c>
    </row>
    <row r="191" spans="1:9" ht="24" thickBot="1" x14ac:dyDescent="0.4">
      <c r="A191" s="148"/>
      <c r="B191" s="149"/>
      <c r="C191" s="149"/>
      <c r="D191" s="150"/>
      <c r="E191" s="150"/>
      <c r="F191" s="151" t="s">
        <v>112</v>
      </c>
      <c r="G191" s="152">
        <f>SUM(G188:G190)</f>
        <v>303765.17000000004</v>
      </c>
      <c r="H191" s="153">
        <f>SUM(H188:H190)</f>
        <v>303765.17000000004</v>
      </c>
      <c r="I191" s="25">
        <f t="shared" si="2"/>
        <v>0</v>
      </c>
    </row>
    <row r="192" spans="1:9" ht="24" thickBot="1" x14ac:dyDescent="0.4">
      <c r="A192" s="154"/>
      <c r="B192" s="154"/>
      <c r="C192" s="154"/>
      <c r="D192" s="155"/>
      <c r="E192" s="155"/>
      <c r="F192" s="156"/>
      <c r="G192" s="131"/>
      <c r="H192" s="131"/>
      <c r="I192" s="25">
        <f t="shared" si="2"/>
        <v>0</v>
      </c>
    </row>
    <row r="193" spans="1:9" ht="24" thickBot="1" x14ac:dyDescent="0.4">
      <c r="A193" s="60"/>
      <c r="B193" s="61"/>
      <c r="C193" s="61"/>
      <c r="D193" s="71"/>
      <c r="E193" s="75"/>
      <c r="F193" s="157" t="s">
        <v>113</v>
      </c>
      <c r="G193" s="124">
        <f>+G191+G183+G94</f>
        <v>56321742.680000007</v>
      </c>
      <c r="H193" s="124">
        <f>+H191+H183+H94</f>
        <v>56228619.050000004</v>
      </c>
      <c r="I193" s="25">
        <f t="shared" si="2"/>
        <v>93123.630000002682</v>
      </c>
    </row>
    <row r="194" spans="1:9" ht="23.25" x14ac:dyDescent="0.35">
      <c r="A194" s="154"/>
      <c r="B194" s="154"/>
      <c r="C194" s="154"/>
      <c r="D194" s="155"/>
      <c r="E194" s="155"/>
      <c r="F194" s="156"/>
      <c r="G194" s="131"/>
      <c r="H194" s="131"/>
      <c r="I194" s="25">
        <f t="shared" si="2"/>
        <v>0</v>
      </c>
    </row>
    <row r="195" spans="1:9" ht="24" thickBot="1" x14ac:dyDescent="0.4">
      <c r="A195" s="125"/>
      <c r="B195" s="125"/>
      <c r="C195" s="125"/>
      <c r="D195" s="125"/>
      <c r="E195" s="125"/>
      <c r="F195" s="129"/>
      <c r="G195" s="129"/>
      <c r="H195" s="125"/>
      <c r="I195" s="25">
        <f t="shared" si="2"/>
        <v>0</v>
      </c>
    </row>
    <row r="196" spans="1:9" ht="24" thickBot="1" x14ac:dyDescent="0.4">
      <c r="A196" s="158" t="s">
        <v>114</v>
      </c>
      <c r="B196" s="159"/>
      <c r="C196" s="159"/>
      <c r="D196" s="159"/>
      <c r="E196" s="159"/>
      <c r="F196" s="160" t="s">
        <v>115</v>
      </c>
      <c r="G196" s="88" t="s">
        <v>8</v>
      </c>
      <c r="H196" s="88" t="s">
        <v>9</v>
      </c>
      <c r="I196" s="25"/>
    </row>
    <row r="197" spans="1:9" ht="24" thickBot="1" x14ac:dyDescent="0.4">
      <c r="A197" s="161" t="s">
        <v>116</v>
      </c>
      <c r="B197" s="162"/>
      <c r="C197" s="162" t="s">
        <v>117</v>
      </c>
      <c r="D197" s="162"/>
      <c r="E197" s="163"/>
      <c r="F197" s="160" t="s">
        <v>118</v>
      </c>
      <c r="G197" s="164"/>
      <c r="H197" s="164"/>
      <c r="I197" s="25">
        <f t="shared" si="2"/>
        <v>0</v>
      </c>
    </row>
    <row r="198" spans="1:9" ht="23.25" x14ac:dyDescent="0.35">
      <c r="A198" s="10" t="s">
        <v>3</v>
      </c>
      <c r="B198" s="11" t="s">
        <v>4</v>
      </c>
      <c r="C198" s="11" t="s">
        <v>106</v>
      </c>
      <c r="D198" s="11" t="s">
        <v>6</v>
      </c>
      <c r="E198" s="165"/>
      <c r="F198" s="166" t="s">
        <v>108</v>
      </c>
      <c r="G198" s="167"/>
      <c r="H198" s="168"/>
      <c r="I198" s="25">
        <f t="shared" si="2"/>
        <v>0</v>
      </c>
    </row>
    <row r="199" spans="1:9" ht="23.25" x14ac:dyDescent="0.35">
      <c r="A199" s="139"/>
      <c r="B199" s="139"/>
      <c r="C199" s="139"/>
      <c r="D199" s="139">
        <v>9995</v>
      </c>
      <c r="E199" s="139"/>
      <c r="F199" s="140" t="s">
        <v>119</v>
      </c>
      <c r="G199" s="141"/>
      <c r="H199" s="141"/>
      <c r="I199" s="25">
        <f>+G199-H199</f>
        <v>0</v>
      </c>
    </row>
    <row r="200" spans="1:9" ht="23.25" x14ac:dyDescent="0.35">
      <c r="A200" s="139"/>
      <c r="B200" s="139"/>
      <c r="C200" s="139"/>
      <c r="D200" s="139">
        <v>9995</v>
      </c>
      <c r="E200" s="139"/>
      <c r="F200" s="140" t="s">
        <v>120</v>
      </c>
      <c r="G200" s="141">
        <v>226611</v>
      </c>
      <c r="H200" s="141"/>
      <c r="I200" s="25">
        <f t="shared" si="2"/>
        <v>226611</v>
      </c>
    </row>
    <row r="201" spans="1:9" ht="24" thickBot="1" x14ac:dyDescent="0.4">
      <c r="A201" s="144"/>
      <c r="B201" s="144"/>
      <c r="C201" s="144"/>
      <c r="D201" s="144">
        <v>9995</v>
      </c>
      <c r="E201" s="144"/>
      <c r="F201" s="169" t="s">
        <v>121</v>
      </c>
      <c r="G201" s="147"/>
      <c r="H201" s="147">
        <v>319735</v>
      </c>
      <c r="I201" s="25">
        <f t="shared" si="2"/>
        <v>-319735</v>
      </c>
    </row>
    <row r="202" spans="1:9" ht="24" thickBot="1" x14ac:dyDescent="0.4">
      <c r="A202" s="148"/>
      <c r="B202" s="149"/>
      <c r="C202" s="149"/>
      <c r="D202" s="170"/>
      <c r="E202" s="171"/>
      <c r="F202" s="172" t="s">
        <v>112</v>
      </c>
      <c r="G202" s="152">
        <f>SUM(G199:G201)</f>
        <v>226611</v>
      </c>
      <c r="H202" s="153">
        <f>SUM(H199:H201)</f>
        <v>319735</v>
      </c>
      <c r="I202" s="25">
        <f t="shared" si="2"/>
        <v>-93124</v>
      </c>
    </row>
    <row r="203" spans="1:9" ht="24" thickBot="1" x14ac:dyDescent="0.4">
      <c r="A203" s="125"/>
      <c r="B203" s="125"/>
      <c r="C203" s="125"/>
      <c r="D203" s="125"/>
      <c r="E203" s="125"/>
      <c r="F203" s="125"/>
      <c r="G203" s="125"/>
      <c r="H203" s="125"/>
      <c r="I203" s="25">
        <f t="shared" si="2"/>
        <v>0</v>
      </c>
    </row>
    <row r="204" spans="1:9" ht="24" thickBot="1" x14ac:dyDescent="0.4">
      <c r="A204" s="60"/>
      <c r="B204" s="61"/>
      <c r="C204" s="61"/>
      <c r="D204" s="71"/>
      <c r="E204" s="75"/>
      <c r="F204" s="157" t="s">
        <v>122</v>
      </c>
      <c r="G204" s="173">
        <f>+G202+G193</f>
        <v>56548353.680000007</v>
      </c>
      <c r="H204" s="174">
        <f>+H202+H193</f>
        <v>56548354.050000004</v>
      </c>
      <c r="I204" s="25">
        <f t="shared" si="2"/>
        <v>-0.36999999731779099</v>
      </c>
    </row>
  </sheetData>
  <mergeCells count="3">
    <mergeCell ref="A1:H1"/>
    <mergeCell ref="A2:H2"/>
    <mergeCell ref="A196:E196"/>
  </mergeCells>
  <pageMargins left="0.25" right="0.25" top="0.75" bottom="0.75" header="0.3" footer="0.3"/>
  <pageSetup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topLeftCell="A16" zoomScale="60" zoomScaleNormal="100" workbookViewId="0">
      <selection activeCell="F20" sqref="F20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customWidth="1"/>
    <col min="6" max="6" width="30.28515625" customWidth="1"/>
  </cols>
  <sheetData>
    <row r="1" spans="1:6" ht="15.75" thickBot="1" x14ac:dyDescent="0.3"/>
    <row r="2" spans="1:6" ht="23.25" thickBot="1" x14ac:dyDescent="0.35">
      <c r="A2" s="175" t="s">
        <v>123</v>
      </c>
      <c r="B2" s="176"/>
      <c r="C2" s="176"/>
      <c r="D2" s="176"/>
      <c r="E2" s="176"/>
      <c r="F2" s="177"/>
    </row>
    <row r="3" spans="1:6" ht="22.5" x14ac:dyDescent="0.3">
      <c r="A3" s="178" t="s">
        <v>124</v>
      </c>
      <c r="B3" s="179"/>
      <c r="C3" s="179"/>
      <c r="D3" s="179"/>
      <c r="E3" s="179"/>
      <c r="F3" s="180"/>
    </row>
    <row r="4" spans="1:6" ht="22.5" x14ac:dyDescent="0.3">
      <c r="A4" s="181"/>
      <c r="B4" s="182"/>
      <c r="C4" s="182"/>
      <c r="D4" s="182"/>
      <c r="E4" s="182"/>
      <c r="F4" s="183"/>
    </row>
    <row r="5" spans="1:6" ht="22.5" x14ac:dyDescent="0.3">
      <c r="A5" s="184" t="s">
        <v>125</v>
      </c>
      <c r="B5" s="185"/>
      <c r="C5" s="185" t="s">
        <v>0</v>
      </c>
      <c r="D5" s="185"/>
      <c r="E5" s="186"/>
      <c r="F5" s="187"/>
    </row>
    <row r="6" spans="1:6" ht="22.5" x14ac:dyDescent="0.3">
      <c r="A6" s="188" t="s">
        <v>2</v>
      </c>
      <c r="B6" s="189">
        <v>5139</v>
      </c>
      <c r="C6" s="189"/>
      <c r="D6" s="190"/>
      <c r="E6" s="191"/>
      <c r="F6" s="192"/>
    </row>
    <row r="7" spans="1:6" ht="22.5" x14ac:dyDescent="0.3">
      <c r="A7" s="188" t="s">
        <v>126</v>
      </c>
      <c r="B7" s="193" t="s">
        <v>127</v>
      </c>
      <c r="C7" s="194"/>
      <c r="D7" s="190"/>
      <c r="E7" s="191"/>
      <c r="F7" s="192"/>
    </row>
    <row r="8" spans="1:6" ht="23.25" thickBot="1" x14ac:dyDescent="0.35">
      <c r="A8" s="195" t="s">
        <v>128</v>
      </c>
      <c r="B8" s="196">
        <v>2017</v>
      </c>
      <c r="C8" s="196"/>
      <c r="D8" s="197"/>
      <c r="E8" s="198"/>
      <c r="F8" s="199"/>
    </row>
    <row r="9" spans="1:6" ht="23.25" thickBot="1" x14ac:dyDescent="0.35">
      <c r="A9" s="200"/>
      <c r="B9" s="201"/>
      <c r="C9" s="202"/>
      <c r="D9" s="202"/>
      <c r="E9" s="202"/>
      <c r="F9" s="203"/>
    </row>
    <row r="10" spans="1:6" ht="23.25" thickBot="1" x14ac:dyDescent="0.35">
      <c r="A10" s="204"/>
      <c r="B10" s="205"/>
      <c r="C10" s="205"/>
      <c r="D10" s="205"/>
      <c r="E10" s="205"/>
      <c r="F10" s="206"/>
    </row>
    <row r="11" spans="1:6" x14ac:dyDescent="0.25">
      <c r="A11" s="207" t="s">
        <v>129</v>
      </c>
      <c r="B11" s="208"/>
      <c r="C11" s="208"/>
      <c r="D11" s="209" t="s">
        <v>130</v>
      </c>
      <c r="E11" s="208" t="s">
        <v>131</v>
      </c>
      <c r="F11" s="210" t="s">
        <v>132</v>
      </c>
    </row>
    <row r="12" spans="1:6" x14ac:dyDescent="0.25">
      <c r="A12" s="207"/>
      <c r="B12" s="208"/>
      <c r="C12" s="208"/>
      <c r="D12" s="209"/>
      <c r="E12" s="208"/>
      <c r="F12" s="210"/>
    </row>
    <row r="13" spans="1:6" ht="22.5" x14ac:dyDescent="0.3">
      <c r="A13" s="211" t="s">
        <v>116</v>
      </c>
      <c r="B13" s="212"/>
      <c r="C13" s="212"/>
      <c r="D13" s="213"/>
      <c r="E13" s="214"/>
      <c r="F13" s="215"/>
    </row>
    <row r="14" spans="1:6" ht="22.5" x14ac:dyDescent="0.25">
      <c r="A14" s="216" t="s">
        <v>133</v>
      </c>
      <c r="B14" s="217" t="s">
        <v>134</v>
      </c>
      <c r="C14" s="217" t="s">
        <v>135</v>
      </c>
      <c r="D14" s="218" t="s">
        <v>108</v>
      </c>
      <c r="E14" s="219" t="s">
        <v>136</v>
      </c>
      <c r="F14" s="220" t="s">
        <v>137</v>
      </c>
    </row>
    <row r="15" spans="1:6" ht="22.5" x14ac:dyDescent="0.3">
      <c r="A15" s="221">
        <v>4</v>
      </c>
      <c r="B15" s="222">
        <v>1</v>
      </c>
      <c r="C15" s="223">
        <v>201</v>
      </c>
      <c r="D15" s="224" t="s">
        <v>138</v>
      </c>
      <c r="E15" s="223">
        <v>100</v>
      </c>
      <c r="F15" s="225">
        <v>6333333</v>
      </c>
    </row>
    <row r="16" spans="1:6" ht="22.5" x14ac:dyDescent="0.3">
      <c r="A16" s="226"/>
      <c r="B16" s="227"/>
      <c r="C16" s="228"/>
      <c r="D16" s="229"/>
      <c r="E16" s="228"/>
      <c r="F16" s="230"/>
    </row>
    <row r="17" spans="1:6" ht="22.5" x14ac:dyDescent="0.3">
      <c r="A17" s="226">
        <v>5</v>
      </c>
      <c r="B17" s="227">
        <v>1</v>
      </c>
      <c r="C17" s="228">
        <v>299</v>
      </c>
      <c r="D17" s="229" t="s">
        <v>139</v>
      </c>
      <c r="E17" s="228">
        <v>9995</v>
      </c>
      <c r="F17" s="231">
        <v>40308393.590000004</v>
      </c>
    </row>
    <row r="18" spans="1:6" ht="22.5" x14ac:dyDescent="0.3">
      <c r="A18" s="226"/>
      <c r="B18" s="227"/>
      <c r="C18" s="228"/>
      <c r="D18" s="229"/>
      <c r="E18" s="228"/>
      <c r="F18" s="232"/>
    </row>
    <row r="19" spans="1:6" ht="22.5" x14ac:dyDescent="0.3">
      <c r="A19" s="226"/>
      <c r="B19" s="227"/>
      <c r="C19" s="228"/>
      <c r="D19" s="229" t="s">
        <v>140</v>
      </c>
      <c r="E19" s="228">
        <v>9995</v>
      </c>
      <c r="F19" s="233">
        <v>9906627</v>
      </c>
    </row>
    <row r="20" spans="1:6" ht="22.5" x14ac:dyDescent="0.3">
      <c r="A20" s="226"/>
      <c r="B20" s="227"/>
      <c r="C20" s="228"/>
      <c r="D20" s="229"/>
      <c r="E20" s="228"/>
      <c r="F20" s="234"/>
    </row>
    <row r="21" spans="1:6" ht="22.5" x14ac:dyDescent="0.3">
      <c r="A21" s="226"/>
      <c r="B21" s="227"/>
      <c r="C21" s="228"/>
      <c r="D21" s="229" t="s">
        <v>141</v>
      </c>
      <c r="E21" s="228">
        <v>9995</v>
      </c>
      <c r="F21" s="235"/>
    </row>
    <row r="22" spans="1:6" ht="22.5" x14ac:dyDescent="0.3">
      <c r="A22" s="236"/>
      <c r="B22" s="237"/>
      <c r="C22" s="238"/>
      <c r="D22" s="239"/>
      <c r="E22" s="238"/>
      <c r="F22" s="240"/>
    </row>
    <row r="23" spans="1:6" ht="23.25" thickBot="1" x14ac:dyDescent="0.3">
      <c r="A23" s="241"/>
      <c r="B23" s="242"/>
      <c r="C23" s="243"/>
      <c r="D23" s="244" t="s">
        <v>112</v>
      </c>
      <c r="E23" s="245"/>
      <c r="F23" s="246">
        <f>SUM(F15:F22)</f>
        <v>56548353.590000004</v>
      </c>
    </row>
    <row r="24" spans="1:6" ht="22.5" x14ac:dyDescent="0.3">
      <c r="A24" s="247"/>
      <c r="B24" s="247"/>
      <c r="C24" s="247"/>
      <c r="D24" s="248"/>
      <c r="E24" s="248"/>
      <c r="F24" s="249"/>
    </row>
    <row r="25" spans="1:6" ht="22.5" x14ac:dyDescent="0.3">
      <c r="A25" s="249"/>
      <c r="B25" s="249"/>
      <c r="C25" s="249"/>
      <c r="D25" s="249"/>
      <c r="E25" s="249"/>
      <c r="F25" s="249"/>
    </row>
    <row r="26" spans="1:6" ht="22.5" x14ac:dyDescent="0.3">
      <c r="A26" s="250" t="s">
        <v>0</v>
      </c>
      <c r="B26" s="250"/>
      <c r="C26" s="250"/>
      <c r="D26" s="250"/>
      <c r="E26" s="250"/>
      <c r="F26" s="250"/>
    </row>
    <row r="27" spans="1:6" ht="22.5" x14ac:dyDescent="0.3">
      <c r="A27" s="249"/>
      <c r="B27" s="249"/>
      <c r="C27" s="249"/>
      <c r="D27" s="249"/>
      <c r="E27" s="249"/>
      <c r="F27" s="249"/>
    </row>
    <row r="28" spans="1:6" ht="22.5" x14ac:dyDescent="0.3">
      <c r="A28" s="251" t="s">
        <v>142</v>
      </c>
      <c r="B28" s="251"/>
      <c r="C28" s="251"/>
      <c r="D28" s="251"/>
      <c r="E28" s="251"/>
      <c r="F28" s="251"/>
    </row>
    <row r="29" spans="1:6" ht="22.5" x14ac:dyDescent="0.3">
      <c r="A29" s="252" t="s">
        <v>143</v>
      </c>
      <c r="B29" s="252"/>
      <c r="C29" s="252"/>
      <c r="D29" s="252"/>
      <c r="E29" s="252"/>
      <c r="F29" s="252"/>
    </row>
    <row r="30" spans="1:6" ht="23.25" thickBot="1" x14ac:dyDescent="0.35">
      <c r="A30" s="251" t="s">
        <v>144</v>
      </c>
      <c r="B30" s="251"/>
      <c r="C30" s="251"/>
      <c r="D30" s="251"/>
      <c r="E30" s="251"/>
      <c r="F30" s="251"/>
    </row>
    <row r="31" spans="1:6" ht="23.25" thickBot="1" x14ac:dyDescent="0.35">
      <c r="A31" s="200" t="s">
        <v>145</v>
      </c>
      <c r="B31" s="201"/>
      <c r="C31" s="201"/>
      <c r="D31" s="202"/>
      <c r="E31" s="203"/>
      <c r="F31" s="253">
        <v>342382</v>
      </c>
    </row>
    <row r="32" spans="1:6" ht="22.5" x14ac:dyDescent="0.3">
      <c r="A32" s="254" t="s">
        <v>146</v>
      </c>
      <c r="B32" s="191"/>
      <c r="C32" s="191"/>
      <c r="D32" s="191"/>
      <c r="E32" s="192"/>
      <c r="F32" s="255">
        <v>93124</v>
      </c>
    </row>
    <row r="33" spans="1:6" ht="22.5" x14ac:dyDescent="0.3">
      <c r="A33" s="254"/>
      <c r="B33" s="191"/>
      <c r="C33" s="191"/>
      <c r="D33" s="191"/>
      <c r="E33" s="192"/>
      <c r="F33" s="256"/>
    </row>
    <row r="34" spans="1:6" ht="23.25" thickBot="1" x14ac:dyDescent="0.35">
      <c r="A34" s="254" t="s">
        <v>147</v>
      </c>
      <c r="B34" s="191"/>
      <c r="C34" s="191"/>
      <c r="D34" s="191"/>
      <c r="E34" s="192"/>
      <c r="F34" s="255">
        <v>319735</v>
      </c>
    </row>
    <row r="35" spans="1:6" ht="23.25" thickBot="1" x14ac:dyDescent="0.35">
      <c r="A35" s="200" t="s">
        <v>148</v>
      </c>
      <c r="B35" s="201"/>
      <c r="C35" s="201"/>
      <c r="D35" s="201"/>
      <c r="E35" s="203"/>
      <c r="F35" s="253">
        <f>F32+F31-F34</f>
        <v>115771</v>
      </c>
    </row>
    <row r="36" spans="1:6" ht="22.5" x14ac:dyDescent="0.3">
      <c r="A36" s="188"/>
      <c r="B36" s="257"/>
      <c r="C36" s="257"/>
      <c r="D36" s="257"/>
      <c r="E36" s="192"/>
      <c r="F36" s="256"/>
    </row>
    <row r="37" spans="1:6" ht="22.5" x14ac:dyDescent="0.3">
      <c r="A37" s="254" t="s">
        <v>145</v>
      </c>
      <c r="B37" s="191"/>
      <c r="C37" s="191"/>
      <c r="D37" s="191"/>
      <c r="E37" s="192"/>
      <c r="F37" s="255">
        <f>+F31</f>
        <v>342382</v>
      </c>
    </row>
    <row r="38" spans="1:6" ht="22.5" x14ac:dyDescent="0.3">
      <c r="A38" s="254"/>
      <c r="B38" s="191"/>
      <c r="C38" s="191"/>
      <c r="D38" s="191"/>
      <c r="E38" s="192"/>
      <c r="F38" s="255"/>
    </row>
    <row r="39" spans="1:6" ht="23.25" thickBot="1" x14ac:dyDescent="0.35">
      <c r="A39" s="254" t="s">
        <v>148</v>
      </c>
      <c r="B39" s="191"/>
      <c r="C39" s="191"/>
      <c r="D39" s="191"/>
      <c r="E39" s="192"/>
      <c r="F39" s="255">
        <f>+F35</f>
        <v>115771</v>
      </c>
    </row>
    <row r="40" spans="1:6" ht="23.25" thickBot="1" x14ac:dyDescent="0.35">
      <c r="A40" s="200" t="s">
        <v>149</v>
      </c>
      <c r="B40" s="201"/>
      <c r="C40" s="201"/>
      <c r="D40" s="201"/>
      <c r="E40" s="203"/>
      <c r="F40" s="253">
        <f>F37-F39</f>
        <v>226611</v>
      </c>
    </row>
    <row r="41" spans="1:6" ht="22.5" x14ac:dyDescent="0.3">
      <c r="A41" s="191"/>
      <c r="B41" s="191"/>
      <c r="C41" s="191"/>
      <c r="D41" s="191"/>
      <c r="E41" s="191"/>
      <c r="F41" s="258"/>
    </row>
    <row r="42" spans="1:6" ht="22.5" x14ac:dyDescent="0.3">
      <c r="A42" s="251" t="s">
        <v>150</v>
      </c>
      <c r="B42" s="251"/>
      <c r="C42" s="251"/>
      <c r="D42" s="251"/>
      <c r="E42" s="251"/>
      <c r="F42" s="251"/>
    </row>
    <row r="43" spans="1:6" ht="22.5" x14ac:dyDescent="0.3">
      <c r="A43" s="252" t="s">
        <v>143</v>
      </c>
      <c r="B43" s="252"/>
      <c r="C43" s="252"/>
      <c r="D43" s="252"/>
      <c r="E43" s="252"/>
      <c r="F43" s="252"/>
    </row>
    <row r="44" spans="1:6" ht="22.5" x14ac:dyDescent="0.3">
      <c r="A44" s="251" t="s">
        <v>144</v>
      </c>
      <c r="B44" s="251"/>
      <c r="C44" s="251"/>
      <c r="D44" s="251"/>
      <c r="E44" s="251"/>
      <c r="F44" s="251"/>
    </row>
    <row r="45" spans="1:6" ht="23.25" thickBot="1" x14ac:dyDescent="0.35">
      <c r="A45" s="259"/>
      <c r="B45" s="259"/>
      <c r="C45" s="259"/>
      <c r="D45" s="259"/>
      <c r="E45" s="259"/>
      <c r="F45" s="259"/>
    </row>
    <row r="46" spans="1:6" ht="23.25" thickBot="1" x14ac:dyDescent="0.35">
      <c r="A46" s="200" t="s">
        <v>151</v>
      </c>
      <c r="B46" s="201"/>
      <c r="C46" s="201"/>
      <c r="D46" s="202"/>
      <c r="E46" s="203"/>
      <c r="F46" s="260">
        <v>184499070</v>
      </c>
    </row>
    <row r="47" spans="1:6" ht="22.5" x14ac:dyDescent="0.3">
      <c r="A47" s="254" t="s">
        <v>152</v>
      </c>
      <c r="B47" s="191"/>
      <c r="C47" s="191"/>
      <c r="D47" s="191"/>
      <c r="E47" s="192"/>
      <c r="F47" s="261">
        <f>+F15+F17</f>
        <v>46641726.590000004</v>
      </c>
    </row>
    <row r="48" spans="1:6" ht="23.25" thickBot="1" x14ac:dyDescent="0.35">
      <c r="A48" s="254"/>
      <c r="B48" s="191"/>
      <c r="C48" s="191"/>
      <c r="D48" s="191"/>
      <c r="E48" s="192"/>
      <c r="F48" s="262"/>
    </row>
    <row r="49" spans="1:6" ht="23.25" thickBot="1" x14ac:dyDescent="0.35">
      <c r="A49" s="254" t="s">
        <v>153</v>
      </c>
      <c r="B49" s="191"/>
      <c r="C49" s="191"/>
      <c r="D49" s="191"/>
      <c r="E49" s="192"/>
      <c r="F49" s="260">
        <v>56548354</v>
      </c>
    </row>
    <row r="50" spans="1:6" ht="23.25" thickBot="1" x14ac:dyDescent="0.35">
      <c r="A50" s="200" t="s">
        <v>154</v>
      </c>
      <c r="B50" s="201"/>
      <c r="C50" s="201"/>
      <c r="D50" s="201"/>
      <c r="E50" s="203"/>
      <c r="F50" s="263">
        <f>+SUM(F46:F47)-F49</f>
        <v>174592442.59</v>
      </c>
    </row>
    <row r="51" spans="1:6" ht="22.5" x14ac:dyDescent="0.3">
      <c r="A51" s="254" t="s">
        <v>155</v>
      </c>
      <c r="B51" s="191"/>
      <c r="C51" s="191"/>
      <c r="D51" s="191"/>
      <c r="E51" s="192"/>
      <c r="F51" s="264">
        <f>+F46</f>
        <v>184499070</v>
      </c>
    </row>
    <row r="52" spans="1:6" ht="22.5" x14ac:dyDescent="0.3">
      <c r="A52" s="254"/>
      <c r="B52" s="191"/>
      <c r="C52" s="191"/>
      <c r="D52" s="191"/>
      <c r="E52" s="192"/>
      <c r="F52" s="265"/>
    </row>
    <row r="53" spans="1:6" ht="23.25" thickBot="1" x14ac:dyDescent="0.35">
      <c r="A53" s="254" t="s">
        <v>154</v>
      </c>
      <c r="B53" s="191"/>
      <c r="C53" s="191"/>
      <c r="D53" s="191"/>
      <c r="E53" s="192"/>
      <c r="F53" s="264">
        <f>+F50</f>
        <v>174592442.59</v>
      </c>
    </row>
    <row r="54" spans="1:6" ht="23.25" thickBot="1" x14ac:dyDescent="0.35">
      <c r="A54" s="200" t="s">
        <v>156</v>
      </c>
      <c r="B54" s="201"/>
      <c r="C54" s="201"/>
      <c r="D54" s="201"/>
      <c r="E54" s="203"/>
      <c r="F54" s="266">
        <f>F51-F53</f>
        <v>9906627.4099999964</v>
      </c>
    </row>
    <row r="55" spans="1:6" ht="22.5" x14ac:dyDescent="0.3">
      <c r="A55" s="249"/>
      <c r="B55" s="249"/>
      <c r="C55" s="249"/>
      <c r="D55" s="249"/>
      <c r="E55" s="249"/>
      <c r="F55" s="249"/>
    </row>
    <row r="56" spans="1:6" ht="22.5" x14ac:dyDescent="0.3">
      <c r="A56" s="249"/>
      <c r="B56" s="249"/>
      <c r="C56" s="249"/>
      <c r="D56" s="249"/>
      <c r="E56" s="249"/>
      <c r="F56" s="267"/>
    </row>
    <row r="57" spans="1:6" ht="22.5" x14ac:dyDescent="0.3">
      <c r="A57" s="268"/>
      <c r="B57" s="249"/>
      <c r="C57" s="249"/>
      <c r="D57" s="249"/>
      <c r="E57" s="249"/>
      <c r="F57" s="267"/>
    </row>
    <row r="58" spans="1:6" ht="22.5" x14ac:dyDescent="0.3">
      <c r="A58" s="249"/>
      <c r="B58" s="269"/>
      <c r="C58" s="249"/>
      <c r="D58" s="249"/>
      <c r="E58" s="249"/>
      <c r="F58" s="267"/>
    </row>
    <row r="59" spans="1:6" ht="22.5" x14ac:dyDescent="0.3">
      <c r="A59" s="270"/>
      <c r="B59" s="271"/>
      <c r="C59" s="270"/>
      <c r="D59" s="249"/>
      <c r="E59" s="249"/>
      <c r="F59" s="267"/>
    </row>
    <row r="60" spans="1:6" ht="22.5" x14ac:dyDescent="0.3">
      <c r="A60" s="272" t="s">
        <v>157</v>
      </c>
      <c r="B60" s="272"/>
      <c r="C60" s="272"/>
      <c r="D60" s="249"/>
      <c r="E60" s="249"/>
      <c r="F60" s="249"/>
    </row>
    <row r="61" spans="1:6" ht="22.5" x14ac:dyDescent="0.3">
      <c r="A61" s="272" t="s">
        <v>158</v>
      </c>
      <c r="B61" s="272"/>
      <c r="C61" s="272"/>
      <c r="D61" s="249"/>
      <c r="E61" s="249"/>
      <c r="F61" s="249"/>
    </row>
    <row r="62" spans="1:6" ht="22.5" x14ac:dyDescent="0.3">
      <c r="A62" s="272" t="s">
        <v>159</v>
      </c>
      <c r="B62" s="272"/>
      <c r="C62" s="272"/>
      <c r="D62" s="249"/>
      <c r="E62" s="249"/>
      <c r="F62" s="249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11:C12"/>
    <mergeCell ref="D11:D13"/>
    <mergeCell ref="E11:E13"/>
    <mergeCell ref="F11:F12"/>
    <mergeCell ref="A13:C13"/>
    <mergeCell ref="A26:F26"/>
    <mergeCell ref="A2:F2"/>
    <mergeCell ref="A3:F3"/>
    <mergeCell ref="B6:C6"/>
    <mergeCell ref="B7:C7"/>
    <mergeCell ref="B8:C8"/>
    <mergeCell ref="A10:F10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 JUNIO 2017</vt:lpstr>
      <vt:lpstr>INGRESOS JUNIO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Arleny Rodriguez</dc:creator>
  <cp:lastModifiedBy>Arleny Rodriguez</cp:lastModifiedBy>
  <dcterms:created xsi:type="dcterms:W3CDTF">2017-07-06T14:43:13Z</dcterms:created>
  <dcterms:modified xsi:type="dcterms:W3CDTF">2017-07-06T14:44:07Z</dcterms:modified>
</cp:coreProperties>
</file>